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228" windowWidth="19020" windowHeight="11772"/>
  </bookViews>
  <sheets>
    <sheet name="Sažetak općeg dijela" sheetId="9" r:id="rId1"/>
    <sheet name="Plan prih. po izvorima" sheetId="2" r:id="rId2"/>
    <sheet name="Plan rash. i izdat. po izvorima" sheetId="3" r:id="rId3"/>
  </sheets>
  <definedNames>
    <definedName name="_xlnm._FilterDatabase" localSheetId="2" hidden="1">'Plan rash. i izdat. po izvorima'!#REF!</definedName>
    <definedName name="_xlnm.Print_Titles" localSheetId="1">'Plan prih. po izvorima'!$1:$1</definedName>
    <definedName name="_xlnm.Print_Titles" localSheetId="2">'Plan rash. i izdat. po izvorima'!$1:$3</definedName>
    <definedName name="_xlnm.Print_Area" localSheetId="1">'Plan prih. po izvorima'!$A$1:$I$20</definedName>
    <definedName name="_xlnm.Print_Area" localSheetId="0">'Sažetak općeg dijela'!$A$2:$F$26</definedName>
  </definedNames>
  <calcPr calcId="125725"/>
  <fileRecoveryPr autoRecover="0"/>
</workbook>
</file>

<file path=xl/calcChain.xml><?xml version="1.0" encoding="utf-8"?>
<calcChain xmlns="http://schemas.openxmlformats.org/spreadsheetml/2006/main">
  <c r="F10" i="9"/>
  <c r="F9"/>
  <c r="H19" i="2" l="1"/>
  <c r="I19"/>
  <c r="C19"/>
  <c r="D19"/>
  <c r="E19"/>
  <c r="F19"/>
  <c r="G19"/>
  <c r="D89" i="3"/>
  <c r="E89"/>
  <c r="F89"/>
  <c r="G89"/>
  <c r="H89"/>
  <c r="I89"/>
  <c r="J89"/>
  <c r="K89"/>
  <c r="L89"/>
  <c r="C91"/>
  <c r="D51"/>
  <c r="E51"/>
  <c r="F51"/>
  <c r="G51"/>
  <c r="H51"/>
  <c r="I51"/>
  <c r="J51"/>
  <c r="K51"/>
  <c r="L51"/>
  <c r="C55"/>
  <c r="C54"/>
  <c r="C53"/>
  <c r="H158"/>
  <c r="I158"/>
  <c r="J158"/>
  <c r="K158"/>
  <c r="H152"/>
  <c r="I152"/>
  <c r="H149"/>
  <c r="I149"/>
  <c r="H145"/>
  <c r="I145"/>
  <c r="G145"/>
  <c r="G149"/>
  <c r="G152"/>
  <c r="G158"/>
  <c r="C160"/>
  <c r="J133"/>
  <c r="H133"/>
  <c r="I133"/>
  <c r="H130"/>
  <c r="I130"/>
  <c r="J130"/>
  <c r="K130"/>
  <c r="H124"/>
  <c r="I124"/>
  <c r="J124"/>
  <c r="H121"/>
  <c r="I121"/>
  <c r="J121"/>
  <c r="H117"/>
  <c r="I117"/>
  <c r="D137"/>
  <c r="E137"/>
  <c r="F137"/>
  <c r="G137"/>
  <c r="H137"/>
  <c r="I137"/>
  <c r="J137"/>
  <c r="K137"/>
  <c r="L137"/>
  <c r="C137"/>
  <c r="H49"/>
  <c r="I49"/>
  <c r="J49"/>
  <c r="H47"/>
  <c r="I47"/>
  <c r="H41"/>
  <c r="I41"/>
  <c r="J41"/>
  <c r="H60"/>
  <c r="H59" s="1"/>
  <c r="H58" s="1"/>
  <c r="I60"/>
  <c r="I59" s="1"/>
  <c r="I58" s="1"/>
  <c r="H64"/>
  <c r="H63" s="1"/>
  <c r="I64"/>
  <c r="I63" s="1"/>
  <c r="H92"/>
  <c r="I92"/>
  <c r="J92"/>
  <c r="H86"/>
  <c r="I86"/>
  <c r="J86"/>
  <c r="H82"/>
  <c r="I82"/>
  <c r="J82"/>
  <c r="H76"/>
  <c r="I76"/>
  <c r="C52"/>
  <c r="G28"/>
  <c r="H28"/>
  <c r="H19"/>
  <c r="C8"/>
  <c r="H15"/>
  <c r="H7"/>
  <c r="C51" l="1"/>
  <c r="J81"/>
  <c r="I144"/>
  <c r="I143" s="1"/>
  <c r="H144"/>
  <c r="H143" s="1"/>
  <c r="H116"/>
  <c r="H115" s="1"/>
  <c r="I116"/>
  <c r="I115" s="1"/>
  <c r="H81"/>
  <c r="H75" s="1"/>
  <c r="I81"/>
  <c r="I75" s="1"/>
  <c r="H14"/>
  <c r="H6" s="1"/>
  <c r="H5" s="1"/>
  <c r="H4" s="1"/>
  <c r="D49" l="1"/>
  <c r="E49"/>
  <c r="F49"/>
  <c r="G49"/>
  <c r="K49"/>
  <c r="L49"/>
  <c r="C50"/>
  <c r="C49" s="1"/>
  <c r="D7"/>
  <c r="E7"/>
  <c r="F7"/>
  <c r="G7"/>
  <c r="I7"/>
  <c r="J7"/>
  <c r="K7"/>
  <c r="L7"/>
  <c r="C9"/>
  <c r="C10"/>
  <c r="C11"/>
  <c r="C12"/>
  <c r="D47"/>
  <c r="D41"/>
  <c r="D28"/>
  <c r="D19"/>
  <c r="D15"/>
  <c r="C30"/>
  <c r="E47"/>
  <c r="F47"/>
  <c r="G47"/>
  <c r="J47"/>
  <c r="K47"/>
  <c r="L47"/>
  <c r="C48"/>
  <c r="C47" s="1"/>
  <c r="C134"/>
  <c r="D133"/>
  <c r="E133"/>
  <c r="F133"/>
  <c r="G133"/>
  <c r="K133"/>
  <c r="L133"/>
  <c r="C135"/>
  <c r="E106"/>
  <c r="D14" l="1"/>
  <c r="D6" s="1"/>
  <c r="C133"/>
  <c r="C118"/>
  <c r="C77"/>
  <c r="D76"/>
  <c r="E76"/>
  <c r="F76"/>
  <c r="G76"/>
  <c r="J76"/>
  <c r="J75" s="1"/>
  <c r="K76"/>
  <c r="L76"/>
  <c r="C148"/>
  <c r="C159"/>
  <c r="L158"/>
  <c r="F158"/>
  <c r="E158"/>
  <c r="D158"/>
  <c r="C157"/>
  <c r="C156"/>
  <c r="C155"/>
  <c r="C154"/>
  <c r="C153"/>
  <c r="L152"/>
  <c r="K152"/>
  <c r="J152"/>
  <c r="F152"/>
  <c r="E152"/>
  <c r="D152"/>
  <c r="C151"/>
  <c r="C150"/>
  <c r="L149"/>
  <c r="K149"/>
  <c r="J149"/>
  <c r="F149"/>
  <c r="E149"/>
  <c r="D149"/>
  <c r="C147"/>
  <c r="C146"/>
  <c r="L145"/>
  <c r="K145"/>
  <c r="K139" s="1"/>
  <c r="J145"/>
  <c r="J139" s="1"/>
  <c r="F145"/>
  <c r="F139" s="1"/>
  <c r="E145"/>
  <c r="E139" s="1"/>
  <c r="D145"/>
  <c r="C122"/>
  <c r="C132"/>
  <c r="C131"/>
  <c r="L130"/>
  <c r="G130"/>
  <c r="F130"/>
  <c r="E130"/>
  <c r="D130"/>
  <c r="C129"/>
  <c r="C128"/>
  <c r="C127"/>
  <c r="C126"/>
  <c r="C125"/>
  <c r="L124"/>
  <c r="K124"/>
  <c r="G124"/>
  <c r="F124"/>
  <c r="E124"/>
  <c r="D124"/>
  <c r="C123"/>
  <c r="L121"/>
  <c r="K121"/>
  <c r="G121"/>
  <c r="F121"/>
  <c r="E121"/>
  <c r="D121"/>
  <c r="C120"/>
  <c r="C119"/>
  <c r="L117"/>
  <c r="K117"/>
  <c r="J117"/>
  <c r="J116" s="1"/>
  <c r="J115" s="1"/>
  <c r="G117"/>
  <c r="F117"/>
  <c r="E117"/>
  <c r="D117"/>
  <c r="C112"/>
  <c r="C111" s="1"/>
  <c r="L111"/>
  <c r="K111"/>
  <c r="J111"/>
  <c r="I111"/>
  <c r="G111"/>
  <c r="F111"/>
  <c r="E111"/>
  <c r="D111"/>
  <c r="C110"/>
  <c r="C109" s="1"/>
  <c r="L109"/>
  <c r="K109"/>
  <c r="J109"/>
  <c r="I109"/>
  <c r="G109"/>
  <c r="F109"/>
  <c r="E109"/>
  <c r="D109"/>
  <c r="C108"/>
  <c r="C107"/>
  <c r="L106"/>
  <c r="K106"/>
  <c r="J106"/>
  <c r="I106"/>
  <c r="G106"/>
  <c r="F106"/>
  <c r="D106"/>
  <c r="C105"/>
  <c r="C104"/>
  <c r="C103"/>
  <c r="L102"/>
  <c r="K102"/>
  <c r="J102"/>
  <c r="I102"/>
  <c r="G102"/>
  <c r="F102"/>
  <c r="E102"/>
  <c r="D102"/>
  <c r="C100"/>
  <c r="C99"/>
  <c r="C98"/>
  <c r="C97"/>
  <c r="L96"/>
  <c r="K96"/>
  <c r="J96"/>
  <c r="I96"/>
  <c r="G96"/>
  <c r="F96"/>
  <c r="E96"/>
  <c r="D96"/>
  <c r="D92"/>
  <c r="E92"/>
  <c r="F92"/>
  <c r="G92"/>
  <c r="K92"/>
  <c r="L92"/>
  <c r="D86"/>
  <c r="E86"/>
  <c r="F86"/>
  <c r="G86"/>
  <c r="K86"/>
  <c r="L86"/>
  <c r="D82"/>
  <c r="E82"/>
  <c r="E81" s="1"/>
  <c r="F82"/>
  <c r="G82"/>
  <c r="K82"/>
  <c r="K81" s="1"/>
  <c r="L82"/>
  <c r="C83"/>
  <c r="C78"/>
  <c r="C79"/>
  <c r="C80"/>
  <c r="D64"/>
  <c r="D63" s="1"/>
  <c r="E64"/>
  <c r="E63" s="1"/>
  <c r="F64"/>
  <c r="F63" s="1"/>
  <c r="G64"/>
  <c r="G63" s="1"/>
  <c r="J64"/>
  <c r="J63" s="1"/>
  <c r="K64"/>
  <c r="K63" s="1"/>
  <c r="L64"/>
  <c r="L63" s="1"/>
  <c r="C66"/>
  <c r="C67"/>
  <c r="C68"/>
  <c r="C69"/>
  <c r="C70"/>
  <c r="C71"/>
  <c r="C65"/>
  <c r="D60"/>
  <c r="D59" s="1"/>
  <c r="D58" s="1"/>
  <c r="E60"/>
  <c r="E59" s="1"/>
  <c r="E58" s="1"/>
  <c r="F60"/>
  <c r="F59" s="1"/>
  <c r="F58" s="1"/>
  <c r="G60"/>
  <c r="G59" s="1"/>
  <c r="G58" s="1"/>
  <c r="J60"/>
  <c r="J59" s="1"/>
  <c r="J58" s="1"/>
  <c r="K60"/>
  <c r="K59" s="1"/>
  <c r="K58" s="1"/>
  <c r="L60"/>
  <c r="L59" s="1"/>
  <c r="L58" s="1"/>
  <c r="C61"/>
  <c r="C60" s="1"/>
  <c r="C59" s="1"/>
  <c r="C58" s="1"/>
  <c r="E28"/>
  <c r="F28"/>
  <c r="I28"/>
  <c r="J28"/>
  <c r="K28"/>
  <c r="L28"/>
  <c r="E19"/>
  <c r="F19"/>
  <c r="G19"/>
  <c r="I19"/>
  <c r="J19"/>
  <c r="K19"/>
  <c r="L19"/>
  <c r="E15"/>
  <c r="F15"/>
  <c r="G15"/>
  <c r="I15"/>
  <c r="J15"/>
  <c r="K15"/>
  <c r="L15"/>
  <c r="C93"/>
  <c r="C92" s="1"/>
  <c r="C90"/>
  <c r="C89" s="1"/>
  <c r="C88"/>
  <c r="C87"/>
  <c r="C85"/>
  <c r="C84"/>
  <c r="C43"/>
  <c r="C44"/>
  <c r="C45"/>
  <c r="C46"/>
  <c r="C42"/>
  <c r="C31"/>
  <c r="C32"/>
  <c r="C33"/>
  <c r="C34"/>
  <c r="C35"/>
  <c r="C36"/>
  <c r="C37"/>
  <c r="C38"/>
  <c r="C39"/>
  <c r="C40"/>
  <c r="C29"/>
  <c r="C17"/>
  <c r="C18"/>
  <c r="C20"/>
  <c r="C21"/>
  <c r="C22"/>
  <c r="C23"/>
  <c r="C24"/>
  <c r="C25"/>
  <c r="C26"/>
  <c r="C27"/>
  <c r="C16"/>
  <c r="E41"/>
  <c r="F41"/>
  <c r="G41"/>
  <c r="K41"/>
  <c r="L41"/>
  <c r="C13"/>
  <c r="C28" l="1"/>
  <c r="F81"/>
  <c r="C7"/>
  <c r="G144"/>
  <c r="G143" s="1"/>
  <c r="G141" s="1"/>
  <c r="K75"/>
  <c r="F75"/>
  <c r="D144"/>
  <c r="C82"/>
  <c r="E75"/>
  <c r="C145"/>
  <c r="C86"/>
  <c r="C117"/>
  <c r="C121"/>
  <c r="I139"/>
  <c r="E144"/>
  <c r="J144"/>
  <c r="J143" s="1"/>
  <c r="C158"/>
  <c r="C124"/>
  <c r="C149"/>
  <c r="C130"/>
  <c r="L144"/>
  <c r="C152"/>
  <c r="F144"/>
  <c r="K144"/>
  <c r="C76"/>
  <c r="K14"/>
  <c r="K6" s="1"/>
  <c r="F14"/>
  <c r="F6" s="1"/>
  <c r="L139"/>
  <c r="C64"/>
  <c r="C63" s="1"/>
  <c r="L81"/>
  <c r="L75" s="1"/>
  <c r="G81"/>
  <c r="G75" s="1"/>
  <c r="C106"/>
  <c r="E14"/>
  <c r="E6" s="1"/>
  <c r="F101"/>
  <c r="F95" s="1"/>
  <c r="L101"/>
  <c r="L95" s="1"/>
  <c r="K116"/>
  <c r="K115" s="1"/>
  <c r="J14"/>
  <c r="J6" s="1"/>
  <c r="C15"/>
  <c r="L14"/>
  <c r="L6" s="1"/>
  <c r="G14"/>
  <c r="G6" s="1"/>
  <c r="G101"/>
  <c r="G95" s="1"/>
  <c r="F116"/>
  <c r="F115" s="1"/>
  <c r="G116"/>
  <c r="G115" s="1"/>
  <c r="L116"/>
  <c r="L115" s="1"/>
  <c r="C19"/>
  <c r="I14"/>
  <c r="I6" s="1"/>
  <c r="I5" s="1"/>
  <c r="D5"/>
  <c r="C96"/>
  <c r="C41"/>
  <c r="D81"/>
  <c r="D75" s="1"/>
  <c r="K101"/>
  <c r="K95" s="1"/>
  <c r="E101"/>
  <c r="E95" s="1"/>
  <c r="J101"/>
  <c r="J95" s="1"/>
  <c r="C102"/>
  <c r="D116"/>
  <c r="D115" s="1"/>
  <c r="D101"/>
  <c r="D95" s="1"/>
  <c r="I101"/>
  <c r="I95" s="1"/>
  <c r="E116"/>
  <c r="E115" s="1"/>
  <c r="C144" l="1"/>
  <c r="C143" s="1"/>
  <c r="C141" s="1"/>
  <c r="F5"/>
  <c r="J5"/>
  <c r="E5"/>
  <c r="K5"/>
  <c r="L5"/>
  <c r="G5"/>
  <c r="K143"/>
  <c r="K141" s="1"/>
  <c r="K73" s="1"/>
  <c r="E143"/>
  <c r="E141" s="1"/>
  <c r="E73" s="1"/>
  <c r="I141"/>
  <c r="I73" s="1"/>
  <c r="I4" s="1"/>
  <c r="F143"/>
  <c r="F141" s="1"/>
  <c r="F73" s="1"/>
  <c r="L143"/>
  <c r="L141" s="1"/>
  <c r="L73" s="1"/>
  <c r="J141"/>
  <c r="J73" s="1"/>
  <c r="D143"/>
  <c r="D141" s="1"/>
  <c r="D73" s="1"/>
  <c r="D4" s="1"/>
  <c r="B19" i="2" s="1"/>
  <c r="F8" i="9" s="1"/>
  <c r="F7" s="1"/>
  <c r="C101" i="3"/>
  <c r="C81"/>
  <c r="C75" s="1"/>
  <c r="C14"/>
  <c r="G73"/>
  <c r="C95"/>
  <c r="C116"/>
  <c r="C115" s="1"/>
  <c r="F22" i="9"/>
  <c r="F13" l="1"/>
  <c r="C73" i="3"/>
  <c r="C6"/>
  <c r="C5" s="1"/>
  <c r="E4"/>
  <c r="K4"/>
  <c r="F4"/>
  <c r="G4"/>
  <c r="L4"/>
  <c r="J4"/>
  <c r="C4" l="1"/>
  <c r="B20" i="2" l="1"/>
</calcChain>
</file>

<file path=xl/sharedStrings.xml><?xml version="1.0" encoding="utf-8"?>
<sst xmlns="http://schemas.openxmlformats.org/spreadsheetml/2006/main" count="208" uniqueCount="109">
  <si>
    <t>PRIHODI POSLOVANJA</t>
  </si>
  <si>
    <t>RASHODI  POSLOVANJA</t>
  </si>
  <si>
    <t>RAZLIKA - VIŠAK / MANJAK</t>
  </si>
  <si>
    <t>PRIMICI OD FINANCIJSKE IMOVINE I ZADUŽIVANJA</t>
  </si>
  <si>
    <t>IZDACI ZA FINANCIJSKU IMOVINU I OTPLATE ZAJMOVA</t>
  </si>
  <si>
    <t>NETO FINANCIRANJE</t>
  </si>
  <si>
    <t>VIŠAK / MANJAK + NETO FINANCIRANJE</t>
  </si>
  <si>
    <t>PLAN PRIHODA I PRIMITAKA</t>
  </si>
  <si>
    <t>u kunama</t>
  </si>
  <si>
    <t>Izvor prihoda i primitaka</t>
  </si>
  <si>
    <t>Oznaka                           rač.iz                                      računskog                                         plana</t>
  </si>
  <si>
    <t>Opći prihodi i primici</t>
  </si>
  <si>
    <t>Vlastiti prihodi</t>
  </si>
  <si>
    <t>Prihodi za posebne namjene</t>
  </si>
  <si>
    <t>Pomoći</t>
  </si>
  <si>
    <t xml:space="preserve">Donacije </t>
  </si>
  <si>
    <t>Namjenski primici od zaduživanja</t>
  </si>
  <si>
    <t>Ukupno (po izvorima)</t>
  </si>
  <si>
    <t>PLAN RASHODA I IZDATAKA</t>
  </si>
  <si>
    <t>Šifra</t>
  </si>
  <si>
    <t>Naziv</t>
  </si>
  <si>
    <t>Donacije</t>
  </si>
  <si>
    <t>Rashodi za zaposlene</t>
  </si>
  <si>
    <t>Ostali rashodi za zaposlene</t>
  </si>
  <si>
    <t>Materijalni rashodi</t>
  </si>
  <si>
    <t>Naknade troškova zaposlenima</t>
  </si>
  <si>
    <t>Rashodi za materijal i energiju</t>
  </si>
  <si>
    <t>Rashodi za usluge</t>
  </si>
  <si>
    <t>Ostali nespomenuti rashodi poslovanja</t>
  </si>
  <si>
    <t>Ostali financijski rashodi</t>
  </si>
  <si>
    <t>OPĆI DIO</t>
  </si>
  <si>
    <t>PRIHODI UKUPNO</t>
  </si>
  <si>
    <t>RASHODI UKUPNO</t>
  </si>
  <si>
    <t>A</t>
  </si>
  <si>
    <t>Program</t>
  </si>
  <si>
    <t>2018.</t>
  </si>
  <si>
    <t>Ukupno prihodi i primici za 2018.</t>
  </si>
  <si>
    <t>Plaće za redovan rad</t>
  </si>
  <si>
    <t>Doprinosi za obvezno zdravstveno osiguranje</t>
  </si>
  <si>
    <t>Doprinosi za obvezno osiguranje u slučaju nezaposlenosti</t>
  </si>
  <si>
    <t>Uredski materijal i ostali materijalni rashodi</t>
  </si>
  <si>
    <t>Materijal i sirovine</t>
  </si>
  <si>
    <t>Uređaji, strojevi i oprema za ostale namjene</t>
  </si>
  <si>
    <t>Usluge tekućeg i investicijskog održavanja</t>
  </si>
  <si>
    <t>Plaće za prekovremeni rad</t>
  </si>
  <si>
    <t>Plaće za posebne uvjete rada</t>
  </si>
  <si>
    <t>Službena putovanja</t>
  </si>
  <si>
    <t>Stručno usavršavanje zaposlenika</t>
  </si>
  <si>
    <t>Materijal i dijelovi za tekuće i investicijsko održavanje</t>
  </si>
  <si>
    <t>Sitni inventar i auto gume</t>
  </si>
  <si>
    <t>Službena, radna i zaštitna odjeća i obuća</t>
  </si>
  <si>
    <t>Usluge telefona, pošte i prijevoza</t>
  </si>
  <si>
    <t>Usluge promidžbe i informiranja</t>
  </si>
  <si>
    <t>Zakupnine i najamnine</t>
  </si>
  <si>
    <t>3236</t>
  </si>
  <si>
    <t>Zdravstvene i veterinarske usluge</t>
  </si>
  <si>
    <t>Intelektualne i osobne usluge</t>
  </si>
  <si>
    <t>Računalne usluge</t>
  </si>
  <si>
    <t>Ostale usluge</t>
  </si>
  <si>
    <t>Premije osiguranja</t>
  </si>
  <si>
    <t>Reprezentacija</t>
  </si>
  <si>
    <t>Bankarske usluge i usluge platnog prometa</t>
  </si>
  <si>
    <t>Rashodi za nabavu proizvedene dugotrajne imovine</t>
  </si>
  <si>
    <t>Uredska oprema i namještaj</t>
  </si>
  <si>
    <t>Komunikacijska oprema</t>
  </si>
  <si>
    <t>Oprema za održavanje i zaštitu</t>
  </si>
  <si>
    <t>Medicinska i laboratorijska oprema</t>
  </si>
  <si>
    <t>Sportska i glazbena oprema</t>
  </si>
  <si>
    <t>PRIHODI OD PRODAJE NEFINANCIJSKE IMOVINE</t>
  </si>
  <si>
    <t>Prihodi od prodaje nefinancijske imovine i nadoknade šteta s osnova osiguranja</t>
  </si>
  <si>
    <t>Prenesena sredstva iz prethodne godine</t>
  </si>
  <si>
    <t>Prijedlog plana 
za 2018.</t>
  </si>
  <si>
    <t>RASHODI ZA NABAVU NEFINANCIJSKE IMOVINE</t>
  </si>
  <si>
    <t>UKUPAN DONOS VIŠKA/MANJKA IZ PRETHODNE(IH) GODINA</t>
  </si>
  <si>
    <t>VIŠAK/MANJAK IZ PRETHODNE(IH) GODINE KOJI ĆE SE POKRITI/RASPOREDITI</t>
  </si>
  <si>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</si>
  <si>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PRIJEDLOG PLANA ZA 2018.</t>
  </si>
  <si>
    <t>Osnovna Škola Ivana Rabljanina Rab</t>
  </si>
  <si>
    <t xml:space="preserve">Zakonski standard ustanova </t>
  </si>
  <si>
    <t xml:space="preserve">Osiguravanje uvjeta rada </t>
  </si>
  <si>
    <t>Naknade za prijevoz, za rad na terenu…</t>
  </si>
  <si>
    <t>Energija- električna energija</t>
  </si>
  <si>
    <t>Energija - plin</t>
  </si>
  <si>
    <t>Komunalne usluge - opskrba vodom</t>
  </si>
  <si>
    <t>Komunalne usluge - odvoz smeća</t>
  </si>
  <si>
    <t>Komunalne usluge - ostale</t>
  </si>
  <si>
    <t>Članarine</t>
  </si>
  <si>
    <t xml:space="preserve">Investicijsko održavanje objekata i opreme </t>
  </si>
  <si>
    <t xml:space="preserve">Opremanje ustanova školstva </t>
  </si>
  <si>
    <t>Knjige</t>
  </si>
  <si>
    <t xml:space="preserve">Iznad zakonskog standarda </t>
  </si>
  <si>
    <t xml:space="preserve">Produženi boravak učenika  </t>
  </si>
  <si>
    <t xml:space="preserve">Sufinanciranje rada pomoćnika u nastavi </t>
  </si>
  <si>
    <t xml:space="preserve">Programi za poticanje dodatnog odgojno-obrazovnog stvaralaštva </t>
  </si>
  <si>
    <t xml:space="preserve">Osiguranje prehrane djece u osnovnim školama </t>
  </si>
  <si>
    <t xml:space="preserve">Školska shema </t>
  </si>
  <si>
    <t xml:space="preserve">Obilježavanje postignuća učenika i nastavnika </t>
  </si>
  <si>
    <t>Natjecanja i susreti, smotre u znanju, vještinama, umijećima i sportu</t>
  </si>
  <si>
    <t>Premije osiguranja-stvarni trošak</t>
  </si>
  <si>
    <t>Usluge prijevoza učenika -PGŽ</t>
  </si>
  <si>
    <t>Ostale naknade građanima i kućanstvima</t>
  </si>
  <si>
    <t>Naknade građanima i kućanstvima</t>
  </si>
  <si>
    <t>Energija- lož ulje- gorivo</t>
  </si>
  <si>
    <t>Financira država/
ministarstva -   podaci se ne unose u Županijsku riznicu</t>
  </si>
  <si>
    <t>Ravnateljica:</t>
  </si>
  <si>
    <t>Anamari Šarin, prof.</t>
  </si>
  <si>
    <t>63612 -Plaće MZO</t>
  </si>
  <si>
    <t>Usluge tekućeg i investicijskog održavanja (hitne intervencije)</t>
  </si>
  <si>
    <t xml:space="preserve">Prijedlog I. izmjena i dopuna Financijskog plana Osnovne škole Ivana Rabljanina Rab za 2018.  godinu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</si>
</sst>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fonts count="52">
    <font>
      <sz val="10"/>
      <color indexed="8"/>
      <name val="MS Sans Serif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MS Sans Serif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4"/>
      <color rgb="FFFF0000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sz val="10"/>
      <color indexed="8"/>
      <name val="MS Sans Serif"/>
      <charset val="238"/>
    </font>
    <font>
      <b/>
      <sz val="10"/>
      <color rgb="FFFF0000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7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indexed="8"/>
      <name val="Arial"/>
      <family val="2"/>
      <charset val="238"/>
    </font>
    <font>
      <sz val="8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3" fillId="8" borderId="0" applyNumberFormat="0" applyBorder="0" applyAlignment="0" applyProtection="0"/>
    <xf numFmtId="0" fontId="4" fillId="16" borderId="2" applyNumberFormat="0" applyAlignment="0" applyProtection="0"/>
    <xf numFmtId="0" fontId="5" fillId="17" borderId="3" applyNumberFormat="0" applyAlignment="0" applyProtection="0"/>
    <xf numFmtId="0" fontId="6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9" borderId="2" applyNumberFormat="0" applyAlignment="0" applyProtection="0"/>
    <xf numFmtId="0" fontId="12" fillId="0" borderId="8" applyNumberFormat="0" applyFill="0" applyAlignment="0" applyProtection="0"/>
    <xf numFmtId="0" fontId="13" fillId="9" borderId="0" applyNumberFormat="0" applyBorder="0" applyAlignment="0" applyProtection="0"/>
    <xf numFmtId="0" fontId="14" fillId="4" borderId="1" applyNumberFormat="0" applyFont="0" applyAlignment="0" applyProtection="0"/>
    <xf numFmtId="0" fontId="15" fillId="16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24" fillId="0" borderId="0"/>
    <xf numFmtId="0" fontId="14" fillId="0" borderId="0"/>
  </cellStyleXfs>
  <cellXfs count="184">
    <xf numFmtId="0" fontId="0" fillId="0" borderId="0" xfId="0" applyNumberFormat="1" applyFill="1" applyBorder="1" applyAlignment="1" applyProtection="1"/>
    <xf numFmtId="0" fontId="18" fillId="0" borderId="0" xfId="0" applyFont="1"/>
    <xf numFmtId="1" fontId="18" fillId="0" borderId="10" xfId="0" applyNumberFormat="1" applyFont="1" applyBorder="1" applyAlignment="1">
      <alignment horizontal="left" wrapText="1"/>
    </xf>
    <xf numFmtId="0" fontId="21" fillId="0" borderId="0" xfId="0" applyNumberFormat="1" applyFont="1" applyFill="1" applyBorder="1" applyAlignment="1" applyProtection="1"/>
    <xf numFmtId="1" fontId="18" fillId="0" borderId="0" xfId="0" applyNumberFormat="1" applyFont="1" applyAlignment="1">
      <alignment wrapText="1"/>
    </xf>
    <xf numFmtId="0" fontId="18" fillId="0" borderId="0" xfId="0" applyFont="1" applyAlignment="1">
      <alignment horizontal="right"/>
    </xf>
    <xf numFmtId="0" fontId="19" fillId="0" borderId="17" xfId="0" applyFont="1" applyBorder="1" applyAlignment="1">
      <alignment vertical="center" wrapText="1"/>
    </xf>
    <xf numFmtId="0" fontId="19" fillId="0" borderId="18" xfId="0" applyFont="1" applyBorder="1" applyAlignment="1">
      <alignment vertical="center" wrapText="1"/>
    </xf>
    <xf numFmtId="0" fontId="19" fillId="0" borderId="19" xfId="0" applyFont="1" applyBorder="1" applyAlignment="1">
      <alignment vertical="center" wrapText="1"/>
    </xf>
    <xf numFmtId="1" fontId="18" fillId="0" borderId="20" xfId="0" applyNumberFormat="1" applyFont="1" applyBorder="1" applyAlignment="1">
      <alignment horizontal="left" wrapText="1"/>
    </xf>
    <xf numFmtId="1" fontId="19" fillId="0" borderId="27" xfId="0" applyNumberFormat="1" applyFont="1" applyBorder="1" applyAlignment="1">
      <alignment wrapText="1"/>
    </xf>
    <xf numFmtId="0" fontId="20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vertical="center"/>
    </xf>
    <xf numFmtId="0" fontId="22" fillId="0" borderId="0" xfId="0" quotePrefix="1" applyNumberFormat="1" applyFont="1" applyFill="1" applyBorder="1" applyAlignment="1" applyProtection="1">
      <alignment horizontal="center" vertical="center"/>
    </xf>
    <xf numFmtId="3" fontId="22" fillId="0" borderId="0" xfId="0" applyNumberFormat="1" applyFont="1" applyFill="1" applyBorder="1" applyAlignment="1" applyProtection="1"/>
    <xf numFmtId="0" fontId="21" fillId="0" borderId="15" xfId="0" quotePrefix="1" applyNumberFormat="1" applyFont="1" applyFill="1" applyBorder="1" applyAlignment="1" applyProtection="1">
      <alignment horizontal="left" vertical="center"/>
    </xf>
    <xf numFmtId="0" fontId="20" fillId="0" borderId="0" xfId="0" quotePrefix="1" applyNumberFormat="1" applyFont="1" applyFill="1" applyBorder="1" applyAlignment="1" applyProtection="1">
      <alignment horizontal="center" vertical="center"/>
    </xf>
    <xf numFmtId="3" fontId="20" fillId="0" borderId="0" xfId="0" quotePrefix="1" applyNumberFormat="1" applyFont="1" applyFill="1" applyBorder="1" applyAlignment="1" applyProtection="1">
      <alignment horizontal="left"/>
    </xf>
    <xf numFmtId="3" fontId="21" fillId="0" borderId="0" xfId="0" quotePrefix="1" applyNumberFormat="1" applyFont="1" applyFill="1" applyBorder="1" applyAlignment="1" applyProtection="1">
      <alignment horizontal="left"/>
    </xf>
    <xf numFmtId="3" fontId="20" fillId="0" borderId="0" xfId="0" applyNumberFormat="1" applyFont="1" applyFill="1" applyBorder="1" applyAlignment="1" applyProtection="1"/>
    <xf numFmtId="3" fontId="21" fillId="0" borderId="0" xfId="0" quotePrefix="1" applyNumberFormat="1" applyFont="1" applyFill="1" applyBorder="1" applyAlignment="1" applyProtection="1">
      <alignment horizontal="left" wrapText="1"/>
    </xf>
    <xf numFmtId="3" fontId="21" fillId="0" borderId="0" xfId="0" applyNumberFormat="1" applyFont="1" applyFill="1" applyBorder="1" applyAlignment="1" applyProtection="1"/>
    <xf numFmtId="3" fontId="20" fillId="0" borderId="0" xfId="0" applyNumberFormat="1" applyFont="1" applyFill="1" applyBorder="1" applyAlignment="1" applyProtection="1">
      <alignment horizontal="left"/>
    </xf>
    <xf numFmtId="0" fontId="20" fillId="0" borderId="0" xfId="0" applyNumberFormat="1" applyFont="1" applyFill="1" applyBorder="1" applyAlignment="1" applyProtection="1">
      <alignment horizontal="center" vertical="center"/>
    </xf>
    <xf numFmtId="0" fontId="21" fillId="0" borderId="0" xfId="0" applyNumberFormat="1" applyFont="1" applyFill="1" applyBorder="1" applyAlignment="1" applyProtection="1">
      <alignment horizontal="center" vertical="center"/>
    </xf>
    <xf numFmtId="0" fontId="21" fillId="0" borderId="0" xfId="0" quotePrefix="1" applyNumberFormat="1" applyFont="1" applyFill="1" applyBorder="1" applyAlignment="1" applyProtection="1">
      <alignment horizontal="left"/>
    </xf>
    <xf numFmtId="1" fontId="19" fillId="19" borderId="10" xfId="0" applyNumberFormat="1" applyFont="1" applyFill="1" applyBorder="1" applyAlignment="1">
      <alignment horizontal="right" vertical="top" wrapText="1"/>
    </xf>
    <xf numFmtId="1" fontId="19" fillId="19" borderId="32" xfId="0" applyNumberFormat="1" applyFont="1" applyFill="1" applyBorder="1" applyAlignment="1">
      <alignment horizontal="left" wrapText="1"/>
    </xf>
    <xf numFmtId="0" fontId="20" fillId="0" borderId="0" xfId="0" applyNumberFormat="1" applyFont="1" applyFill="1" applyBorder="1" applyAlignment="1" applyProtection="1"/>
    <xf numFmtId="0" fontId="20" fillId="0" borderId="0" xfId="0" applyNumberFormat="1" applyFont="1" applyFill="1" applyBorder="1" applyAlignment="1" applyProtection="1">
      <alignment vertical="center" wrapText="1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quotePrefix="1" applyFont="1" applyBorder="1" applyAlignment="1">
      <alignment horizontal="left" vertical="center"/>
    </xf>
    <xf numFmtId="0" fontId="22" fillId="0" borderId="0" xfId="0" quotePrefix="1" applyFont="1" applyBorder="1" applyAlignment="1">
      <alignment horizontal="center" vertical="center"/>
    </xf>
    <xf numFmtId="0" fontId="20" fillId="0" borderId="0" xfId="0" quotePrefix="1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1" fillId="0" borderId="0" xfId="0" quotePrefix="1" applyFont="1" applyBorder="1" applyAlignment="1">
      <alignment horizontal="left" vertical="center" wrapText="1"/>
    </xf>
    <xf numFmtId="0" fontId="20" fillId="0" borderId="0" xfId="0" quotePrefix="1" applyFont="1" applyBorder="1" applyAlignment="1">
      <alignment horizontal="left" vertical="center" wrapText="1"/>
    </xf>
    <xf numFmtId="0" fontId="21" fillId="0" borderId="0" xfId="0" quotePrefix="1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21" fillId="0" borderId="15" xfId="0" quotePrefix="1" applyFont="1" applyBorder="1" applyAlignment="1">
      <alignment horizontal="left" vertical="center" wrapText="1"/>
    </xf>
    <xf numFmtId="0" fontId="21" fillId="0" borderId="15" xfId="0" quotePrefix="1" applyFont="1" applyBorder="1" applyAlignment="1">
      <alignment horizontal="center" vertical="center" wrapText="1"/>
    </xf>
    <xf numFmtId="0" fontId="19" fillId="0" borderId="34" xfId="0" applyFont="1" applyBorder="1" applyAlignment="1">
      <alignment vertical="center" wrapText="1"/>
    </xf>
    <xf numFmtId="0" fontId="26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/>
    <xf numFmtId="0" fontId="27" fillId="0" borderId="0" xfId="0" applyNumberFormat="1" applyFont="1" applyFill="1" applyBorder="1" applyAlignment="1" applyProtection="1">
      <alignment horizontal="left" wrapText="1"/>
    </xf>
    <xf numFmtId="0" fontId="29" fillId="0" borderId="0" xfId="0" applyNumberFormat="1" applyFont="1" applyFill="1" applyBorder="1" applyAlignment="1" applyProtection="1">
      <alignment wrapText="1"/>
    </xf>
    <xf numFmtId="0" fontId="30" fillId="0" borderId="31" xfId="0" quotePrefix="1" applyFont="1" applyBorder="1" applyAlignment="1">
      <alignment horizontal="left" wrapText="1"/>
    </xf>
    <xf numFmtId="0" fontId="30" fillId="0" borderId="15" xfId="0" quotePrefix="1" applyFont="1" applyBorder="1" applyAlignment="1">
      <alignment horizontal="left" wrapText="1"/>
    </xf>
    <xf numFmtId="0" fontId="30" fillId="0" borderId="15" xfId="0" quotePrefix="1" applyFont="1" applyBorder="1" applyAlignment="1">
      <alignment horizontal="center" wrapText="1"/>
    </xf>
    <xf numFmtId="0" fontId="30" fillId="0" borderId="15" xfId="0" quotePrefix="1" applyNumberFormat="1" applyFont="1" applyFill="1" applyBorder="1" applyAlignment="1" applyProtection="1">
      <alignment horizontal="left"/>
    </xf>
    <xf numFmtId="0" fontId="31" fillId="0" borderId="16" xfId="0" applyNumberFormat="1" applyFont="1" applyFill="1" applyBorder="1" applyAlignment="1" applyProtection="1">
      <alignment horizontal="center" wrapText="1"/>
    </xf>
    <xf numFmtId="0" fontId="31" fillId="0" borderId="23" xfId="0" applyFont="1" applyBorder="1" applyAlignment="1">
      <alignment horizontal="center" vertical="center" wrapText="1"/>
    </xf>
    <xf numFmtId="3" fontId="30" fillId="23" borderId="16" xfId="0" applyNumberFormat="1" applyFont="1" applyFill="1" applyBorder="1" applyAlignment="1">
      <alignment horizontal="right"/>
    </xf>
    <xf numFmtId="0" fontId="31" fillId="0" borderId="0" xfId="0" applyFont="1" applyBorder="1" applyAlignment="1">
      <alignment horizontal="center" vertical="center" wrapText="1"/>
    </xf>
    <xf numFmtId="0" fontId="32" fillId="23" borderId="31" xfId="0" applyFont="1" applyFill="1" applyBorder="1" applyAlignment="1">
      <alignment horizontal="left"/>
    </xf>
    <xf numFmtId="0" fontId="34" fillId="23" borderId="15" xfId="0" applyNumberFormat="1" applyFont="1" applyFill="1" applyBorder="1" applyAlignment="1" applyProtection="1"/>
    <xf numFmtId="3" fontId="26" fillId="0" borderId="0" xfId="0" applyNumberFormat="1" applyFont="1" applyFill="1" applyBorder="1" applyAlignment="1" applyProtection="1"/>
    <xf numFmtId="3" fontId="30" fillId="0" borderId="16" xfId="0" applyNumberFormat="1" applyFont="1" applyBorder="1" applyAlignment="1">
      <alignment horizontal="right"/>
    </xf>
    <xf numFmtId="0" fontId="29" fillId="0" borderId="0" xfId="0" applyNumberFormat="1" applyFont="1" applyFill="1" applyBorder="1" applyAlignment="1" applyProtection="1"/>
    <xf numFmtId="3" fontId="29" fillId="0" borderId="0" xfId="0" applyNumberFormat="1" applyFont="1" applyFill="1" applyBorder="1" applyAlignment="1" applyProtection="1"/>
    <xf numFmtId="0" fontId="35" fillId="0" borderId="0" xfId="0" applyNumberFormat="1" applyFont="1" applyFill="1" applyBorder="1" applyAlignment="1" applyProtection="1"/>
    <xf numFmtId="0" fontId="27" fillId="0" borderId="0" xfId="0" quotePrefix="1" applyNumberFormat="1" applyFont="1" applyFill="1" applyBorder="1" applyAlignment="1" applyProtection="1">
      <alignment horizontal="left" wrapText="1"/>
    </xf>
    <xf numFmtId="0" fontId="26" fillId="0" borderId="0" xfId="0" applyNumberFormat="1" applyFont="1" applyFill="1" applyBorder="1" applyAlignment="1" applyProtection="1">
      <alignment horizontal="center"/>
    </xf>
    <xf numFmtId="0" fontId="38" fillId="0" borderId="0" xfId="0" applyNumberFormat="1" applyFont="1" applyFill="1" applyBorder="1" applyAlignment="1" applyProtection="1"/>
    <xf numFmtId="0" fontId="26" fillId="0" borderId="0" xfId="0" applyNumberFormat="1" applyFont="1" applyFill="1" applyBorder="1" applyAlignment="1" applyProtection="1">
      <alignment horizontal="right"/>
    </xf>
    <xf numFmtId="3" fontId="31" fillId="0" borderId="0" xfId="0" applyNumberFormat="1" applyFont="1" applyFill="1" applyBorder="1" applyAlignment="1" applyProtection="1"/>
    <xf numFmtId="0" fontId="40" fillId="0" borderId="0" xfId="0" applyNumberFormat="1" applyFont="1" applyFill="1" applyBorder="1" applyAlignment="1" applyProtection="1"/>
    <xf numFmtId="0" fontId="39" fillId="0" borderId="33" xfId="0" applyNumberFormat="1" applyFont="1" applyFill="1" applyBorder="1" applyAlignment="1" applyProtection="1">
      <alignment horizontal="center" vertical="center"/>
    </xf>
    <xf numFmtId="0" fontId="41" fillId="18" borderId="15" xfId="0" applyNumberFormat="1" applyFont="1" applyFill="1" applyBorder="1" applyAlignment="1" applyProtection="1">
      <alignment horizontal="center" vertical="center" wrapText="1"/>
    </xf>
    <xf numFmtId="0" fontId="41" fillId="22" borderId="16" xfId="0" applyNumberFormat="1" applyFont="1" applyFill="1" applyBorder="1" applyAlignment="1" applyProtection="1">
      <alignment horizontal="center" vertical="center" wrapText="1"/>
    </xf>
    <xf numFmtId="0" fontId="42" fillId="22" borderId="16" xfId="0" applyNumberFormat="1" applyFont="1" applyFill="1" applyBorder="1" applyAlignment="1" applyProtection="1">
      <alignment horizontal="center" vertical="center" wrapText="1"/>
    </xf>
    <xf numFmtId="0" fontId="41" fillId="0" borderId="0" xfId="0" applyNumberFormat="1" applyFont="1" applyFill="1" applyBorder="1" applyAlignment="1" applyProtection="1"/>
    <xf numFmtId="0" fontId="43" fillId="24" borderId="0" xfId="0" applyNumberFormat="1" applyFont="1" applyFill="1" applyBorder="1" applyAlignment="1" applyProtection="1">
      <alignment horizontal="center"/>
    </xf>
    <xf numFmtId="0" fontId="44" fillId="24" borderId="0" xfId="0" applyNumberFormat="1" applyFont="1" applyFill="1" applyBorder="1" applyAlignment="1" applyProtection="1">
      <alignment horizontal="center" wrapText="1"/>
    </xf>
    <xf numFmtId="4" fontId="43" fillId="24" borderId="0" xfId="0" applyNumberFormat="1" applyFont="1" applyFill="1" applyBorder="1" applyAlignment="1" applyProtection="1"/>
    <xf numFmtId="0" fontId="39" fillId="0" borderId="0" xfId="0" applyNumberFormat="1" applyFont="1" applyFill="1" applyBorder="1" applyAlignment="1" applyProtection="1"/>
    <xf numFmtId="0" fontId="43" fillId="20" borderId="0" xfId="0" applyNumberFormat="1" applyFont="1" applyFill="1" applyBorder="1" applyAlignment="1" applyProtection="1">
      <alignment horizontal="center"/>
    </xf>
    <xf numFmtId="0" fontId="43" fillId="20" borderId="0" xfId="0" applyNumberFormat="1" applyFont="1" applyFill="1" applyBorder="1" applyAlignment="1" applyProtection="1">
      <alignment wrapText="1"/>
    </xf>
    <xf numFmtId="4" fontId="43" fillId="20" borderId="0" xfId="0" applyNumberFormat="1" applyFont="1" applyFill="1" applyBorder="1" applyAlignment="1" applyProtection="1"/>
    <xf numFmtId="0" fontId="43" fillId="0" borderId="0" xfId="0" applyNumberFormat="1" applyFont="1" applyFill="1" applyBorder="1" applyAlignment="1" applyProtection="1"/>
    <xf numFmtId="0" fontId="43" fillId="21" borderId="0" xfId="0" applyNumberFormat="1" applyFont="1" applyFill="1" applyBorder="1" applyAlignment="1" applyProtection="1">
      <alignment horizontal="left"/>
    </xf>
    <xf numFmtId="0" fontId="43" fillId="21" borderId="0" xfId="0" applyNumberFormat="1" applyFont="1" applyFill="1" applyBorder="1" applyAlignment="1" applyProtection="1">
      <alignment wrapText="1"/>
    </xf>
    <xf numFmtId="4" fontId="43" fillId="21" borderId="0" xfId="0" applyNumberFormat="1" applyFont="1" applyFill="1" applyBorder="1" applyAlignment="1" applyProtection="1"/>
    <xf numFmtId="0" fontId="42" fillId="0" borderId="0" xfId="0" applyNumberFormat="1" applyFont="1" applyFill="1" applyBorder="1" applyAlignment="1" applyProtection="1">
      <alignment horizontal="center"/>
    </xf>
    <xf numFmtId="0" fontId="42" fillId="0" borderId="0" xfId="0" applyNumberFormat="1" applyFont="1" applyFill="1" applyBorder="1" applyAlignment="1" applyProtection="1">
      <alignment wrapText="1"/>
    </xf>
    <xf numFmtId="4" fontId="42" fillId="0" borderId="0" xfId="0" applyNumberFormat="1" applyFont="1" applyFill="1" applyBorder="1" applyAlignment="1" applyProtection="1"/>
    <xf numFmtId="4" fontId="45" fillId="0" borderId="0" xfId="0" applyNumberFormat="1" applyFont="1" applyFill="1" applyBorder="1" applyAlignment="1" applyProtection="1"/>
    <xf numFmtId="4" fontId="46" fillId="26" borderId="0" xfId="0" applyNumberFormat="1" applyFont="1" applyFill="1" applyBorder="1" applyAlignment="1" applyProtection="1"/>
    <xf numFmtId="0" fontId="47" fillId="0" borderId="0" xfId="0" applyNumberFormat="1" applyFont="1" applyFill="1" applyBorder="1" applyAlignment="1" applyProtection="1">
      <alignment horizontal="center"/>
    </xf>
    <xf numFmtId="0" fontId="47" fillId="0" borderId="0" xfId="0" applyNumberFormat="1" applyFont="1" applyFill="1" applyBorder="1" applyAlignment="1" applyProtection="1">
      <alignment wrapText="1"/>
    </xf>
    <xf numFmtId="4" fontId="47" fillId="0" borderId="0" xfId="0" applyNumberFormat="1" applyFont="1" applyFill="1" applyBorder="1" applyAlignment="1" applyProtection="1"/>
    <xf numFmtId="4" fontId="48" fillId="0" borderId="0" xfId="0" applyNumberFormat="1" applyFont="1" applyFill="1" applyBorder="1" applyAlignment="1" applyProtection="1"/>
    <xf numFmtId="4" fontId="49" fillId="26" borderId="0" xfId="0" applyNumberFormat="1" applyFont="1" applyFill="1" applyBorder="1" applyAlignment="1" applyProtection="1"/>
    <xf numFmtId="4" fontId="48" fillId="25" borderId="0" xfId="0" applyNumberFormat="1" applyFont="1" applyFill="1" applyBorder="1" applyAlignment="1" applyProtection="1"/>
    <xf numFmtId="4" fontId="49" fillId="0" borderId="0" xfId="0" applyNumberFormat="1" applyFont="1" applyFill="1" applyBorder="1" applyAlignment="1" applyProtection="1"/>
    <xf numFmtId="4" fontId="46" fillId="0" borderId="0" xfId="0" applyNumberFormat="1" applyFont="1" applyFill="1" applyBorder="1" applyAlignment="1" applyProtection="1"/>
    <xf numFmtId="0" fontId="42" fillId="0" borderId="0" xfId="0" applyNumberFormat="1" applyFont="1" applyFill="1" applyBorder="1" applyAlignment="1" applyProtection="1"/>
    <xf numFmtId="0" fontId="47" fillId="0" borderId="0" xfId="0" applyNumberFormat="1" applyFont="1" applyFill="1" applyBorder="1" applyAlignment="1" applyProtection="1"/>
    <xf numFmtId="0" fontId="40" fillId="0" borderId="0" xfId="0" applyNumberFormat="1" applyFont="1" applyFill="1" applyBorder="1" applyAlignment="1" applyProtection="1">
      <alignment horizontal="center"/>
    </xf>
    <xf numFmtId="0" fontId="40" fillId="0" borderId="0" xfId="0" applyNumberFormat="1" applyFont="1" applyFill="1" applyBorder="1" applyAlignment="1" applyProtection="1">
      <alignment wrapText="1"/>
    </xf>
    <xf numFmtId="4" fontId="40" fillId="0" borderId="0" xfId="0" applyNumberFormat="1" applyFont="1" applyFill="1" applyBorder="1" applyAlignment="1" applyProtection="1"/>
    <xf numFmtId="4" fontId="40" fillId="0" borderId="0" xfId="0" applyNumberFormat="1" applyFont="1" applyFill="1" applyBorder="1" applyAlignment="1" applyProtection="1">
      <alignment horizontal="center"/>
    </xf>
    <xf numFmtId="4" fontId="40" fillId="0" borderId="0" xfId="0" applyNumberFormat="1" applyFont="1" applyFill="1" applyBorder="1" applyAlignment="1" applyProtection="1">
      <alignment wrapText="1"/>
    </xf>
    <xf numFmtId="4" fontId="43" fillId="20" borderId="0" xfId="0" applyNumberFormat="1" applyFont="1" applyFill="1" applyBorder="1" applyAlignment="1" applyProtection="1">
      <alignment horizontal="center"/>
    </xf>
    <xf numFmtId="4" fontId="43" fillId="20" borderId="0" xfId="0" applyNumberFormat="1" applyFont="1" applyFill="1" applyBorder="1" applyAlignment="1" applyProtection="1">
      <alignment wrapText="1"/>
    </xf>
    <xf numFmtId="4" fontId="43" fillId="0" borderId="0" xfId="0" applyNumberFormat="1" applyFont="1" applyFill="1" applyBorder="1" applyAlignment="1" applyProtection="1">
      <alignment horizontal="center"/>
    </xf>
    <xf numFmtId="4" fontId="43" fillId="0" borderId="0" xfId="0" applyNumberFormat="1" applyFont="1" applyFill="1" applyBorder="1" applyAlignment="1" applyProtection="1">
      <alignment wrapText="1"/>
    </xf>
    <xf numFmtId="4" fontId="43" fillId="0" borderId="0" xfId="0" applyNumberFormat="1" applyFont="1" applyFill="1" applyBorder="1" applyAlignment="1" applyProtection="1"/>
    <xf numFmtId="4" fontId="43" fillId="21" borderId="0" xfId="0" applyNumberFormat="1" applyFont="1" applyFill="1" applyBorder="1" applyAlignment="1" applyProtection="1">
      <alignment horizontal="left"/>
    </xf>
    <xf numFmtId="4" fontId="43" fillId="21" borderId="0" xfId="0" applyNumberFormat="1" applyFont="1" applyFill="1" applyBorder="1" applyAlignment="1" applyProtection="1">
      <alignment wrapText="1"/>
    </xf>
    <xf numFmtId="49" fontId="42" fillId="0" borderId="0" xfId="0" applyNumberFormat="1" applyFont="1" applyFill="1" applyBorder="1" applyAlignment="1" applyProtection="1">
      <alignment horizontal="center"/>
    </xf>
    <xf numFmtId="4" fontId="42" fillId="0" borderId="0" xfId="0" applyNumberFormat="1" applyFont="1" applyFill="1" applyBorder="1" applyAlignment="1" applyProtection="1">
      <alignment wrapText="1"/>
    </xf>
    <xf numFmtId="49" fontId="47" fillId="0" borderId="0" xfId="0" applyNumberFormat="1" applyFont="1" applyFill="1" applyBorder="1" applyAlignment="1" applyProtection="1">
      <alignment horizontal="center"/>
    </xf>
    <xf numFmtId="49" fontId="47" fillId="0" borderId="0" xfId="0" applyNumberFormat="1" applyFont="1" applyFill="1" applyBorder="1" applyAlignment="1" applyProtection="1">
      <alignment wrapText="1"/>
    </xf>
    <xf numFmtId="4" fontId="47" fillId="0" borderId="0" xfId="0" applyNumberFormat="1" applyFont="1" applyFill="1" applyBorder="1" applyAlignment="1" applyProtection="1">
      <alignment wrapText="1"/>
    </xf>
    <xf numFmtId="49" fontId="43" fillId="0" borderId="0" xfId="0" applyNumberFormat="1" applyFont="1" applyFill="1" applyBorder="1" applyAlignment="1" applyProtection="1">
      <alignment horizontal="center"/>
    </xf>
    <xf numFmtId="0" fontId="43" fillId="0" borderId="0" xfId="0" applyNumberFormat="1" applyFont="1" applyFill="1" applyBorder="1" applyAlignment="1" applyProtection="1">
      <alignment horizontal="center"/>
    </xf>
    <xf numFmtId="0" fontId="50" fillId="18" borderId="0" xfId="0" applyNumberFormat="1" applyFont="1" applyFill="1" applyBorder="1" applyAlignment="1" applyProtection="1">
      <alignment horizontal="center"/>
    </xf>
    <xf numFmtId="0" fontId="51" fillId="18" borderId="0" xfId="0" applyNumberFormat="1" applyFont="1" applyFill="1" applyBorder="1" applyAlignment="1" applyProtection="1">
      <alignment wrapText="1"/>
    </xf>
    <xf numFmtId="0" fontId="51" fillId="18" borderId="0" xfId="0" applyNumberFormat="1" applyFont="1" applyFill="1" applyBorder="1" applyAlignment="1" applyProtection="1"/>
    <xf numFmtId="4" fontId="18" fillId="0" borderId="11" xfId="0" applyNumberFormat="1" applyFont="1" applyBorder="1" applyAlignment="1">
      <alignment horizontal="center" vertical="center" wrapText="1"/>
    </xf>
    <xf numFmtId="4" fontId="18" fillId="0" borderId="12" xfId="0" applyNumberFormat="1" applyFont="1" applyBorder="1"/>
    <xf numFmtId="4" fontId="18" fillId="0" borderId="12" xfId="0" applyNumberFormat="1" applyFont="1" applyBorder="1" applyAlignment="1">
      <alignment horizontal="center" vertical="center" wrapText="1"/>
    </xf>
    <xf numFmtId="4" fontId="18" fillId="0" borderId="13" xfId="0" applyNumberFormat="1" applyFont="1" applyBorder="1" applyAlignment="1">
      <alignment horizontal="center" vertical="center" wrapText="1"/>
    </xf>
    <xf numFmtId="4" fontId="18" fillId="0" borderId="14" xfId="0" applyNumberFormat="1" applyFont="1" applyBorder="1" applyAlignment="1">
      <alignment horizontal="center" vertical="center" wrapText="1"/>
    </xf>
    <xf numFmtId="4" fontId="18" fillId="0" borderId="21" xfId="0" applyNumberFormat="1" applyFont="1" applyBorder="1"/>
    <xf numFmtId="4" fontId="18" fillId="0" borderId="22" xfId="0" applyNumberFormat="1" applyFont="1" applyBorder="1"/>
    <xf numFmtId="4" fontId="18" fillId="0" borderId="23" xfId="0" applyNumberFormat="1" applyFont="1" applyBorder="1"/>
    <xf numFmtId="4" fontId="18" fillId="0" borderId="24" xfId="0" applyNumberFormat="1" applyFont="1" applyBorder="1"/>
    <xf numFmtId="4" fontId="18" fillId="0" borderId="25" xfId="0" applyNumberFormat="1" applyFont="1" applyBorder="1"/>
    <xf numFmtId="4" fontId="18" fillId="0" borderId="26" xfId="0" applyNumberFormat="1" applyFont="1" applyBorder="1"/>
    <xf numFmtId="4" fontId="18" fillId="0" borderId="28" xfId="0" applyNumberFormat="1" applyFont="1" applyBorder="1"/>
    <xf numFmtId="4" fontId="18" fillId="0" borderId="36" xfId="0" applyNumberFormat="1" applyFont="1" applyBorder="1"/>
    <xf numFmtId="4" fontId="18" fillId="0" borderId="37" xfId="0" applyNumberFormat="1" applyFont="1" applyBorder="1"/>
    <xf numFmtId="1" fontId="18" fillId="0" borderId="32" xfId="0" applyNumberFormat="1" applyFont="1" applyBorder="1" applyAlignment="1">
      <alignment horizontal="left" wrapText="1"/>
    </xf>
    <xf numFmtId="4" fontId="30" fillId="0" borderId="16" xfId="0" applyNumberFormat="1" applyFont="1" applyFill="1" applyBorder="1" applyAlignment="1">
      <alignment horizontal="right"/>
    </xf>
    <xf numFmtId="4" fontId="30" fillId="0" borderId="16" xfId="0" applyNumberFormat="1" applyFont="1" applyBorder="1" applyAlignment="1">
      <alignment horizontal="right"/>
    </xf>
    <xf numFmtId="4" fontId="30" fillId="23" borderId="16" xfId="0" applyNumberFormat="1" applyFont="1" applyFill="1" applyBorder="1" applyAlignment="1">
      <alignment horizontal="right"/>
    </xf>
    <xf numFmtId="4" fontId="30" fillId="23" borderId="16" xfId="0" applyNumberFormat="1" applyFont="1" applyFill="1" applyBorder="1" applyAlignment="1" applyProtection="1">
      <alignment horizontal="right" wrapText="1"/>
    </xf>
    <xf numFmtId="1" fontId="18" fillId="0" borderId="38" xfId="0" applyNumberFormat="1" applyFont="1" applyBorder="1" applyAlignment="1">
      <alignment horizontal="left" wrapText="1"/>
    </xf>
    <xf numFmtId="4" fontId="18" fillId="0" borderId="0" xfId="0" applyNumberFormat="1" applyFont="1" applyBorder="1" applyAlignment="1">
      <alignment horizontal="center" vertical="center" wrapText="1"/>
    </xf>
    <xf numFmtId="4" fontId="18" fillId="0" borderId="22" xfId="0" applyNumberFormat="1" applyFont="1" applyBorder="1" applyAlignment="1">
      <alignment horizontal="center" vertical="center" wrapText="1"/>
    </xf>
    <xf numFmtId="4" fontId="18" fillId="0" borderId="23" xfId="0" applyNumberFormat="1" applyFont="1" applyBorder="1" applyAlignment="1">
      <alignment horizontal="center" vertical="center" wrapText="1"/>
    </xf>
    <xf numFmtId="4" fontId="18" fillId="0" borderId="24" xfId="0" applyNumberFormat="1" applyFont="1" applyBorder="1" applyAlignment="1">
      <alignment horizontal="center" vertical="center" wrapText="1"/>
    </xf>
    <xf numFmtId="4" fontId="30" fillId="23" borderId="31" xfId="0" quotePrefix="1" applyNumberFormat="1" applyFont="1" applyFill="1" applyBorder="1" applyAlignment="1">
      <alignment horizontal="right"/>
    </xf>
    <xf numFmtId="4" fontId="30" fillId="20" borderId="31" xfId="0" quotePrefix="1" applyNumberFormat="1" applyFont="1" applyFill="1" applyBorder="1" applyAlignment="1">
      <alignment horizontal="right"/>
    </xf>
    <xf numFmtId="0" fontId="36" fillId="0" borderId="0" xfId="0" applyNumberFormat="1" applyFont="1" applyFill="1" applyBorder="1" applyAlignment="1" applyProtection="1">
      <alignment wrapText="1"/>
    </xf>
    <xf numFmtId="0" fontId="37" fillId="0" borderId="0" xfId="0" applyNumberFormat="1" applyFont="1" applyFill="1" applyBorder="1" applyAlignment="1" applyProtection="1">
      <alignment wrapText="1"/>
    </xf>
    <xf numFmtId="0" fontId="27" fillId="0" borderId="0" xfId="0" quotePrefix="1" applyNumberFormat="1" applyFont="1" applyFill="1" applyBorder="1" applyAlignment="1" applyProtection="1">
      <alignment horizontal="center" vertical="center" wrapText="1"/>
    </xf>
    <xf numFmtId="0" fontId="29" fillId="0" borderId="0" xfId="0" applyNumberFormat="1" applyFont="1" applyFill="1" applyBorder="1" applyAlignment="1" applyProtection="1">
      <alignment horizontal="center" vertical="center" wrapText="1"/>
    </xf>
    <xf numFmtId="0" fontId="26" fillId="0" borderId="0" xfId="0" applyNumberFormat="1" applyFont="1" applyFill="1" applyBorder="1" applyAlignment="1" applyProtection="1"/>
    <xf numFmtId="0" fontId="32" fillId="0" borderId="31" xfId="0" applyNumberFormat="1" applyFont="1" applyFill="1" applyBorder="1" applyAlignment="1" applyProtection="1">
      <alignment horizontal="left" wrapText="1"/>
    </xf>
    <xf numFmtId="0" fontId="33" fillId="0" borderId="15" xfId="0" applyNumberFormat="1" applyFont="1" applyFill="1" applyBorder="1" applyAlignment="1" applyProtection="1">
      <alignment wrapText="1"/>
    </xf>
    <xf numFmtId="0" fontId="32" fillId="23" borderId="31" xfId="0" quotePrefix="1" applyNumberFormat="1" applyFont="1" applyFill="1" applyBorder="1" applyAlignment="1" applyProtection="1">
      <alignment horizontal="left" wrapText="1"/>
    </xf>
    <xf numFmtId="0" fontId="33" fillId="23" borderId="15" xfId="0" applyNumberFormat="1" applyFont="1" applyFill="1" applyBorder="1" applyAlignment="1" applyProtection="1">
      <alignment wrapText="1"/>
    </xf>
    <xf numFmtId="0" fontId="32" fillId="0" borderId="31" xfId="0" quotePrefix="1" applyNumberFormat="1" applyFont="1" applyFill="1" applyBorder="1" applyAlignment="1" applyProtection="1">
      <alignment horizontal="left" wrapText="1"/>
    </xf>
    <xf numFmtId="0" fontId="30" fillId="23" borderId="31" xfId="0" applyNumberFormat="1" applyFont="1" applyFill="1" applyBorder="1" applyAlignment="1" applyProtection="1">
      <alignment horizontal="left" wrapText="1"/>
    </xf>
    <xf numFmtId="0" fontId="30" fillId="23" borderId="15" xfId="0" applyNumberFormat="1" applyFont="1" applyFill="1" applyBorder="1" applyAlignment="1" applyProtection="1">
      <alignment horizontal="left" wrapText="1"/>
    </xf>
    <xf numFmtId="0" fontId="30" fillId="23" borderId="35" xfId="0" applyNumberFormat="1" applyFont="1" applyFill="1" applyBorder="1" applyAlignment="1" applyProtection="1">
      <alignment horizontal="left" wrapText="1"/>
    </xf>
    <xf numFmtId="0" fontId="25" fillId="0" borderId="0" xfId="0" applyNumberFormat="1" applyFont="1" applyFill="1" applyBorder="1" applyAlignment="1" applyProtection="1">
      <alignment horizontal="left"/>
    </xf>
    <xf numFmtId="0" fontId="27" fillId="0" borderId="0" xfId="0" applyNumberFormat="1" applyFont="1" applyFill="1" applyBorder="1" applyAlignment="1" applyProtection="1">
      <alignment horizontal="center" vertical="center" wrapText="1"/>
    </xf>
    <xf numFmtId="0" fontId="32" fillId="23" borderId="31" xfId="0" applyNumberFormat="1" applyFont="1" applyFill="1" applyBorder="1" applyAlignment="1" applyProtection="1">
      <alignment horizontal="left" wrapText="1"/>
    </xf>
    <xf numFmtId="0" fontId="34" fillId="23" borderId="15" xfId="0" applyNumberFormat="1" applyFont="1" applyFill="1" applyBorder="1" applyAlignment="1" applyProtection="1"/>
    <xf numFmtId="0" fontId="34" fillId="0" borderId="15" xfId="0" applyNumberFormat="1" applyFont="1" applyFill="1" applyBorder="1" applyAlignment="1" applyProtection="1"/>
    <xf numFmtId="0" fontId="32" fillId="0" borderId="31" xfId="0" quotePrefix="1" applyFont="1" applyFill="1" applyBorder="1" applyAlignment="1">
      <alignment horizontal="left"/>
    </xf>
    <xf numFmtId="0" fontId="34" fillId="0" borderId="15" xfId="0" applyNumberFormat="1" applyFont="1" applyFill="1" applyBorder="1" applyAlignment="1" applyProtection="1">
      <alignment wrapText="1"/>
    </xf>
    <xf numFmtId="0" fontId="32" fillId="0" borderId="31" xfId="0" quotePrefix="1" applyFont="1" applyBorder="1" applyAlignment="1">
      <alignment horizontal="left"/>
    </xf>
    <xf numFmtId="0" fontId="30" fillId="20" borderId="31" xfId="0" applyNumberFormat="1" applyFont="1" applyFill="1" applyBorder="1" applyAlignment="1" applyProtection="1">
      <alignment horizontal="left" wrapText="1"/>
    </xf>
    <xf numFmtId="0" fontId="30" fillId="20" borderId="15" xfId="0" applyNumberFormat="1" applyFont="1" applyFill="1" applyBorder="1" applyAlignment="1" applyProtection="1">
      <alignment horizontal="left" wrapText="1"/>
    </xf>
    <xf numFmtId="0" fontId="30" fillId="20" borderId="35" xfId="0" applyNumberFormat="1" applyFont="1" applyFill="1" applyBorder="1" applyAlignment="1" applyProtection="1">
      <alignment horizontal="left" wrapText="1"/>
    </xf>
    <xf numFmtId="0" fontId="21" fillId="0" borderId="33" xfId="0" quotePrefix="1" applyNumberFormat="1" applyFont="1" applyFill="1" applyBorder="1" applyAlignment="1" applyProtection="1">
      <alignment horizontal="left" wrapText="1"/>
    </xf>
    <xf numFmtId="0" fontId="20" fillId="0" borderId="33" xfId="0" applyNumberFormat="1" applyFont="1" applyFill="1" applyBorder="1" applyAlignment="1" applyProtection="1">
      <alignment wrapText="1"/>
    </xf>
    <xf numFmtId="0" fontId="23" fillId="0" borderId="0" xfId="0" applyNumberFormat="1" applyFont="1" applyFill="1" applyBorder="1" applyAlignment="1" applyProtection="1">
      <alignment horizontal="center" vertical="center" wrapText="1"/>
    </xf>
    <xf numFmtId="0" fontId="19" fillId="0" borderId="28" xfId="0" applyFont="1" applyFill="1" applyBorder="1" applyAlignment="1">
      <alignment horizontal="center" vertical="center"/>
    </xf>
    <xf numFmtId="0" fontId="19" fillId="0" borderId="29" xfId="0" applyFont="1" applyFill="1" applyBorder="1" applyAlignment="1">
      <alignment horizontal="center" vertical="center"/>
    </xf>
    <xf numFmtId="0" fontId="19" fillId="0" borderId="30" xfId="0" applyFont="1" applyFill="1" applyBorder="1" applyAlignment="1">
      <alignment horizontal="center" vertical="center"/>
    </xf>
    <xf numFmtId="4" fontId="19" fillId="0" borderId="28" xfId="0" applyNumberFormat="1" applyFont="1" applyBorder="1" applyAlignment="1">
      <alignment horizontal="center"/>
    </xf>
    <xf numFmtId="4" fontId="19" fillId="0" borderId="29" xfId="0" applyNumberFormat="1" applyFont="1" applyBorder="1" applyAlignment="1">
      <alignment horizontal="center"/>
    </xf>
    <xf numFmtId="4" fontId="19" fillId="0" borderId="30" xfId="0" applyNumberFormat="1" applyFont="1" applyBorder="1" applyAlignment="1">
      <alignment horizontal="center"/>
    </xf>
    <xf numFmtId="0" fontId="39" fillId="0" borderId="0" xfId="0" applyNumberFormat="1" applyFont="1" applyFill="1" applyBorder="1" applyAlignment="1" applyProtection="1">
      <alignment horizontal="center" vertical="center"/>
    </xf>
  </cellXfs>
  <cellStyles count="4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 2" xfId="43"/>
    <cellStyle name="Normalno 2" xfId="42"/>
    <cellStyle name="Note" xfId="37"/>
    <cellStyle name="Obično" xfId="0" builtinId="0"/>
    <cellStyle name="Output" xfId="38"/>
    <cellStyle name="Title" xfId="39"/>
    <cellStyle name="Total" xfId="40"/>
    <cellStyle name="Warning Text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2</xdr:row>
      <xdr:rowOff>22860</xdr:rowOff>
    </xdr:from>
    <xdr:to>
      <xdr:col>1</xdr:col>
      <xdr:colOff>0</xdr:colOff>
      <xdr:row>4</xdr:row>
      <xdr:rowOff>0</xdr:rowOff>
    </xdr:to>
    <xdr:sp macro="" textlink="">
      <xdr:nvSpPr>
        <xdr:cNvPr id="2074" name="Line 1">
          <a:extLst>
            <a:ext uri="{FF2B5EF4-FFF2-40B4-BE49-F238E27FC236}">
              <a16:creationId xmlns:a16="http://schemas.microsoft.com/office/drawing/2014/main" xmlns="" id="{00000000-0008-0000-0300-00001A080000}"/>
            </a:ext>
          </a:extLst>
        </xdr:cNvPr>
        <xdr:cNvSpPr>
          <a:spLocks noChangeShapeType="1"/>
        </xdr:cNvSpPr>
      </xdr:nvSpPr>
      <xdr:spPr bwMode="auto">
        <a:xfrm>
          <a:off x="22860" y="502920"/>
          <a:ext cx="107442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2</xdr:row>
      <xdr:rowOff>22860</xdr:rowOff>
    </xdr:from>
    <xdr:to>
      <xdr:col>0</xdr:col>
      <xdr:colOff>1089660</xdr:colOff>
      <xdr:row>4</xdr:row>
      <xdr:rowOff>0</xdr:rowOff>
    </xdr:to>
    <xdr:sp macro="" textlink="">
      <xdr:nvSpPr>
        <xdr:cNvPr id="2075" name="Line 2">
          <a:extLst>
            <a:ext uri="{FF2B5EF4-FFF2-40B4-BE49-F238E27FC236}">
              <a16:creationId xmlns:a16="http://schemas.microsoft.com/office/drawing/2014/main" xmlns="" id="{00000000-0008-0000-0300-00001B080000}"/>
            </a:ext>
          </a:extLst>
        </xdr:cNvPr>
        <xdr:cNvSpPr>
          <a:spLocks noChangeShapeType="1"/>
        </xdr:cNvSpPr>
      </xdr:nvSpPr>
      <xdr:spPr bwMode="auto">
        <a:xfrm>
          <a:off x="7620" y="502920"/>
          <a:ext cx="108204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45"/>
  <sheetViews>
    <sheetView tabSelected="1" view="pageBreakPreview" zoomScaleNormal="100" zoomScaleSheetLayoutView="100" workbookViewId="0">
      <selection activeCell="F17" sqref="F17"/>
    </sheetView>
  </sheetViews>
  <sheetFormatPr defaultColWidth="11.44140625" defaultRowHeight="13.2"/>
  <cols>
    <col min="1" max="2" width="4.33203125" style="46" customWidth="1"/>
    <col min="3" max="3" width="5.5546875" style="46" customWidth="1"/>
    <col min="4" max="4" width="5.33203125" style="66" customWidth="1"/>
    <col min="5" max="5" width="44.6640625" style="46" customWidth="1"/>
    <col min="6" max="6" width="33.6640625" style="46" customWidth="1"/>
    <col min="7" max="7" width="11.44140625" style="46"/>
    <col min="8" max="8" width="16.33203125" style="46" bestFit="1" customWidth="1"/>
    <col min="9" max="9" width="21.6640625" style="46" bestFit="1" customWidth="1"/>
    <col min="10" max="254" width="11.44140625" style="46"/>
    <col min="255" max="256" width="4.33203125" style="46" customWidth="1"/>
    <col min="257" max="257" width="5.5546875" style="46" customWidth="1"/>
    <col min="258" max="258" width="5.33203125" style="46" customWidth="1"/>
    <col min="259" max="259" width="44.6640625" style="46" customWidth="1"/>
    <col min="260" max="260" width="15.88671875" style="46" bestFit="1" customWidth="1"/>
    <col min="261" max="261" width="17.33203125" style="46" customWidth="1"/>
    <col min="262" max="262" width="16.6640625" style="46" customWidth="1"/>
    <col min="263" max="263" width="11.44140625" style="46"/>
    <col min="264" max="264" width="16.33203125" style="46" bestFit="1" customWidth="1"/>
    <col min="265" max="265" width="21.6640625" style="46" bestFit="1" customWidth="1"/>
    <col min="266" max="510" width="11.44140625" style="46"/>
    <col min="511" max="512" width="4.33203125" style="46" customWidth="1"/>
    <col min="513" max="513" width="5.5546875" style="46" customWidth="1"/>
    <col min="514" max="514" width="5.33203125" style="46" customWidth="1"/>
    <col min="515" max="515" width="44.6640625" style="46" customWidth="1"/>
    <col min="516" max="516" width="15.88671875" style="46" bestFit="1" customWidth="1"/>
    <col min="517" max="517" width="17.33203125" style="46" customWidth="1"/>
    <col min="518" max="518" width="16.6640625" style="46" customWidth="1"/>
    <col min="519" max="519" width="11.44140625" style="46"/>
    <col min="520" max="520" width="16.33203125" style="46" bestFit="1" customWidth="1"/>
    <col min="521" max="521" width="21.6640625" style="46" bestFit="1" customWidth="1"/>
    <col min="522" max="766" width="11.44140625" style="46"/>
    <col min="767" max="768" width="4.33203125" style="46" customWidth="1"/>
    <col min="769" max="769" width="5.5546875" style="46" customWidth="1"/>
    <col min="770" max="770" width="5.33203125" style="46" customWidth="1"/>
    <col min="771" max="771" width="44.6640625" style="46" customWidth="1"/>
    <col min="772" max="772" width="15.88671875" style="46" bestFit="1" customWidth="1"/>
    <col min="773" max="773" width="17.33203125" style="46" customWidth="1"/>
    <col min="774" max="774" width="16.6640625" style="46" customWidth="1"/>
    <col min="775" max="775" width="11.44140625" style="46"/>
    <col min="776" max="776" width="16.33203125" style="46" bestFit="1" customWidth="1"/>
    <col min="777" max="777" width="21.6640625" style="46" bestFit="1" customWidth="1"/>
    <col min="778" max="1022" width="11.44140625" style="46"/>
    <col min="1023" max="1024" width="4.33203125" style="46" customWidth="1"/>
    <col min="1025" max="1025" width="5.5546875" style="46" customWidth="1"/>
    <col min="1026" max="1026" width="5.33203125" style="46" customWidth="1"/>
    <col min="1027" max="1027" width="44.6640625" style="46" customWidth="1"/>
    <col min="1028" max="1028" width="15.88671875" style="46" bestFit="1" customWidth="1"/>
    <col min="1029" max="1029" width="17.33203125" style="46" customWidth="1"/>
    <col min="1030" max="1030" width="16.6640625" style="46" customWidth="1"/>
    <col min="1031" max="1031" width="11.44140625" style="46"/>
    <col min="1032" max="1032" width="16.33203125" style="46" bestFit="1" customWidth="1"/>
    <col min="1033" max="1033" width="21.6640625" style="46" bestFit="1" customWidth="1"/>
    <col min="1034" max="1278" width="11.44140625" style="46"/>
    <col min="1279" max="1280" width="4.33203125" style="46" customWidth="1"/>
    <col min="1281" max="1281" width="5.5546875" style="46" customWidth="1"/>
    <col min="1282" max="1282" width="5.33203125" style="46" customWidth="1"/>
    <col min="1283" max="1283" width="44.6640625" style="46" customWidth="1"/>
    <col min="1284" max="1284" width="15.88671875" style="46" bestFit="1" customWidth="1"/>
    <col min="1285" max="1285" width="17.33203125" style="46" customWidth="1"/>
    <col min="1286" max="1286" width="16.6640625" style="46" customWidth="1"/>
    <col min="1287" max="1287" width="11.44140625" style="46"/>
    <col min="1288" max="1288" width="16.33203125" style="46" bestFit="1" customWidth="1"/>
    <col min="1289" max="1289" width="21.6640625" style="46" bestFit="1" customWidth="1"/>
    <col min="1290" max="1534" width="11.44140625" style="46"/>
    <col min="1535" max="1536" width="4.33203125" style="46" customWidth="1"/>
    <col min="1537" max="1537" width="5.5546875" style="46" customWidth="1"/>
    <col min="1538" max="1538" width="5.33203125" style="46" customWidth="1"/>
    <col min="1539" max="1539" width="44.6640625" style="46" customWidth="1"/>
    <col min="1540" max="1540" width="15.88671875" style="46" bestFit="1" customWidth="1"/>
    <col min="1541" max="1541" width="17.33203125" style="46" customWidth="1"/>
    <col min="1542" max="1542" width="16.6640625" style="46" customWidth="1"/>
    <col min="1543" max="1543" width="11.44140625" style="46"/>
    <col min="1544" max="1544" width="16.33203125" style="46" bestFit="1" customWidth="1"/>
    <col min="1545" max="1545" width="21.6640625" style="46" bestFit="1" customWidth="1"/>
    <col min="1546" max="1790" width="11.44140625" style="46"/>
    <col min="1791" max="1792" width="4.33203125" style="46" customWidth="1"/>
    <col min="1793" max="1793" width="5.5546875" style="46" customWidth="1"/>
    <col min="1794" max="1794" width="5.33203125" style="46" customWidth="1"/>
    <col min="1795" max="1795" width="44.6640625" style="46" customWidth="1"/>
    <col min="1796" max="1796" width="15.88671875" style="46" bestFit="1" customWidth="1"/>
    <col min="1797" max="1797" width="17.33203125" style="46" customWidth="1"/>
    <col min="1798" max="1798" width="16.6640625" style="46" customWidth="1"/>
    <col min="1799" max="1799" width="11.44140625" style="46"/>
    <col min="1800" max="1800" width="16.33203125" style="46" bestFit="1" customWidth="1"/>
    <col min="1801" max="1801" width="21.6640625" style="46" bestFit="1" customWidth="1"/>
    <col min="1802" max="2046" width="11.44140625" style="46"/>
    <col min="2047" max="2048" width="4.33203125" style="46" customWidth="1"/>
    <col min="2049" max="2049" width="5.5546875" style="46" customWidth="1"/>
    <col min="2050" max="2050" width="5.33203125" style="46" customWidth="1"/>
    <col min="2051" max="2051" width="44.6640625" style="46" customWidth="1"/>
    <col min="2052" max="2052" width="15.88671875" style="46" bestFit="1" customWidth="1"/>
    <col min="2053" max="2053" width="17.33203125" style="46" customWidth="1"/>
    <col min="2054" max="2054" width="16.6640625" style="46" customWidth="1"/>
    <col min="2055" max="2055" width="11.44140625" style="46"/>
    <col min="2056" max="2056" width="16.33203125" style="46" bestFit="1" customWidth="1"/>
    <col min="2057" max="2057" width="21.6640625" style="46" bestFit="1" customWidth="1"/>
    <col min="2058" max="2302" width="11.44140625" style="46"/>
    <col min="2303" max="2304" width="4.33203125" style="46" customWidth="1"/>
    <col min="2305" max="2305" width="5.5546875" style="46" customWidth="1"/>
    <col min="2306" max="2306" width="5.33203125" style="46" customWidth="1"/>
    <col min="2307" max="2307" width="44.6640625" style="46" customWidth="1"/>
    <col min="2308" max="2308" width="15.88671875" style="46" bestFit="1" customWidth="1"/>
    <col min="2309" max="2309" width="17.33203125" style="46" customWidth="1"/>
    <col min="2310" max="2310" width="16.6640625" style="46" customWidth="1"/>
    <col min="2311" max="2311" width="11.44140625" style="46"/>
    <col min="2312" max="2312" width="16.33203125" style="46" bestFit="1" customWidth="1"/>
    <col min="2313" max="2313" width="21.6640625" style="46" bestFit="1" customWidth="1"/>
    <col min="2314" max="2558" width="11.44140625" style="46"/>
    <col min="2559" max="2560" width="4.33203125" style="46" customWidth="1"/>
    <col min="2561" max="2561" width="5.5546875" style="46" customWidth="1"/>
    <col min="2562" max="2562" width="5.33203125" style="46" customWidth="1"/>
    <col min="2563" max="2563" width="44.6640625" style="46" customWidth="1"/>
    <col min="2564" max="2564" width="15.88671875" style="46" bestFit="1" customWidth="1"/>
    <col min="2565" max="2565" width="17.33203125" style="46" customWidth="1"/>
    <col min="2566" max="2566" width="16.6640625" style="46" customWidth="1"/>
    <col min="2567" max="2567" width="11.44140625" style="46"/>
    <col min="2568" max="2568" width="16.33203125" style="46" bestFit="1" customWidth="1"/>
    <col min="2569" max="2569" width="21.6640625" style="46" bestFit="1" customWidth="1"/>
    <col min="2570" max="2814" width="11.44140625" style="46"/>
    <col min="2815" max="2816" width="4.33203125" style="46" customWidth="1"/>
    <col min="2817" max="2817" width="5.5546875" style="46" customWidth="1"/>
    <col min="2818" max="2818" width="5.33203125" style="46" customWidth="1"/>
    <col min="2819" max="2819" width="44.6640625" style="46" customWidth="1"/>
    <col min="2820" max="2820" width="15.88671875" style="46" bestFit="1" customWidth="1"/>
    <col min="2821" max="2821" width="17.33203125" style="46" customWidth="1"/>
    <col min="2822" max="2822" width="16.6640625" style="46" customWidth="1"/>
    <col min="2823" max="2823" width="11.44140625" style="46"/>
    <col min="2824" max="2824" width="16.33203125" style="46" bestFit="1" customWidth="1"/>
    <col min="2825" max="2825" width="21.6640625" style="46" bestFit="1" customWidth="1"/>
    <col min="2826" max="3070" width="11.44140625" style="46"/>
    <col min="3071" max="3072" width="4.33203125" style="46" customWidth="1"/>
    <col min="3073" max="3073" width="5.5546875" style="46" customWidth="1"/>
    <col min="3074" max="3074" width="5.33203125" style="46" customWidth="1"/>
    <col min="3075" max="3075" width="44.6640625" style="46" customWidth="1"/>
    <col min="3076" max="3076" width="15.88671875" style="46" bestFit="1" customWidth="1"/>
    <col min="3077" max="3077" width="17.33203125" style="46" customWidth="1"/>
    <col min="3078" max="3078" width="16.6640625" style="46" customWidth="1"/>
    <col min="3079" max="3079" width="11.44140625" style="46"/>
    <col min="3080" max="3080" width="16.33203125" style="46" bestFit="1" customWidth="1"/>
    <col min="3081" max="3081" width="21.6640625" style="46" bestFit="1" customWidth="1"/>
    <col min="3082" max="3326" width="11.44140625" style="46"/>
    <col min="3327" max="3328" width="4.33203125" style="46" customWidth="1"/>
    <col min="3329" max="3329" width="5.5546875" style="46" customWidth="1"/>
    <col min="3330" max="3330" width="5.33203125" style="46" customWidth="1"/>
    <col min="3331" max="3331" width="44.6640625" style="46" customWidth="1"/>
    <col min="3332" max="3332" width="15.88671875" style="46" bestFit="1" customWidth="1"/>
    <col min="3333" max="3333" width="17.33203125" style="46" customWidth="1"/>
    <col min="3334" max="3334" width="16.6640625" style="46" customWidth="1"/>
    <col min="3335" max="3335" width="11.44140625" style="46"/>
    <col min="3336" max="3336" width="16.33203125" style="46" bestFit="1" customWidth="1"/>
    <col min="3337" max="3337" width="21.6640625" style="46" bestFit="1" customWidth="1"/>
    <col min="3338" max="3582" width="11.44140625" style="46"/>
    <col min="3583" max="3584" width="4.33203125" style="46" customWidth="1"/>
    <col min="3585" max="3585" width="5.5546875" style="46" customWidth="1"/>
    <col min="3586" max="3586" width="5.33203125" style="46" customWidth="1"/>
    <col min="3587" max="3587" width="44.6640625" style="46" customWidth="1"/>
    <col min="3588" max="3588" width="15.88671875" style="46" bestFit="1" customWidth="1"/>
    <col min="3589" max="3589" width="17.33203125" style="46" customWidth="1"/>
    <col min="3590" max="3590" width="16.6640625" style="46" customWidth="1"/>
    <col min="3591" max="3591" width="11.44140625" style="46"/>
    <col min="3592" max="3592" width="16.33203125" style="46" bestFit="1" customWidth="1"/>
    <col min="3593" max="3593" width="21.6640625" style="46" bestFit="1" customWidth="1"/>
    <col min="3594" max="3838" width="11.44140625" style="46"/>
    <col min="3839" max="3840" width="4.33203125" style="46" customWidth="1"/>
    <col min="3841" max="3841" width="5.5546875" style="46" customWidth="1"/>
    <col min="3842" max="3842" width="5.33203125" style="46" customWidth="1"/>
    <col min="3843" max="3843" width="44.6640625" style="46" customWidth="1"/>
    <col min="3844" max="3844" width="15.88671875" style="46" bestFit="1" customWidth="1"/>
    <col min="3845" max="3845" width="17.33203125" style="46" customWidth="1"/>
    <col min="3846" max="3846" width="16.6640625" style="46" customWidth="1"/>
    <col min="3847" max="3847" width="11.44140625" style="46"/>
    <col min="3848" max="3848" width="16.33203125" style="46" bestFit="1" customWidth="1"/>
    <col min="3849" max="3849" width="21.6640625" style="46" bestFit="1" customWidth="1"/>
    <col min="3850" max="4094" width="11.44140625" style="46"/>
    <col min="4095" max="4096" width="4.33203125" style="46" customWidth="1"/>
    <col min="4097" max="4097" width="5.5546875" style="46" customWidth="1"/>
    <col min="4098" max="4098" width="5.33203125" style="46" customWidth="1"/>
    <col min="4099" max="4099" width="44.6640625" style="46" customWidth="1"/>
    <col min="4100" max="4100" width="15.88671875" style="46" bestFit="1" customWidth="1"/>
    <col min="4101" max="4101" width="17.33203125" style="46" customWidth="1"/>
    <col min="4102" max="4102" width="16.6640625" style="46" customWidth="1"/>
    <col min="4103" max="4103" width="11.44140625" style="46"/>
    <col min="4104" max="4104" width="16.33203125" style="46" bestFit="1" customWidth="1"/>
    <col min="4105" max="4105" width="21.6640625" style="46" bestFit="1" customWidth="1"/>
    <col min="4106" max="4350" width="11.44140625" style="46"/>
    <col min="4351" max="4352" width="4.33203125" style="46" customWidth="1"/>
    <col min="4353" max="4353" width="5.5546875" style="46" customWidth="1"/>
    <col min="4354" max="4354" width="5.33203125" style="46" customWidth="1"/>
    <col min="4355" max="4355" width="44.6640625" style="46" customWidth="1"/>
    <col min="4356" max="4356" width="15.88671875" style="46" bestFit="1" customWidth="1"/>
    <col min="4357" max="4357" width="17.33203125" style="46" customWidth="1"/>
    <col min="4358" max="4358" width="16.6640625" style="46" customWidth="1"/>
    <col min="4359" max="4359" width="11.44140625" style="46"/>
    <col min="4360" max="4360" width="16.33203125" style="46" bestFit="1" customWidth="1"/>
    <col min="4361" max="4361" width="21.6640625" style="46" bestFit="1" customWidth="1"/>
    <col min="4362" max="4606" width="11.44140625" style="46"/>
    <col min="4607" max="4608" width="4.33203125" style="46" customWidth="1"/>
    <col min="4609" max="4609" width="5.5546875" style="46" customWidth="1"/>
    <col min="4610" max="4610" width="5.33203125" style="46" customWidth="1"/>
    <col min="4611" max="4611" width="44.6640625" style="46" customWidth="1"/>
    <col min="4612" max="4612" width="15.88671875" style="46" bestFit="1" customWidth="1"/>
    <col min="4613" max="4613" width="17.33203125" style="46" customWidth="1"/>
    <col min="4614" max="4614" width="16.6640625" style="46" customWidth="1"/>
    <col min="4615" max="4615" width="11.44140625" style="46"/>
    <col min="4616" max="4616" width="16.33203125" style="46" bestFit="1" customWidth="1"/>
    <col min="4617" max="4617" width="21.6640625" style="46" bestFit="1" customWidth="1"/>
    <col min="4618" max="4862" width="11.44140625" style="46"/>
    <col min="4863" max="4864" width="4.33203125" style="46" customWidth="1"/>
    <col min="4865" max="4865" width="5.5546875" style="46" customWidth="1"/>
    <col min="4866" max="4866" width="5.33203125" style="46" customWidth="1"/>
    <col min="4867" max="4867" width="44.6640625" style="46" customWidth="1"/>
    <col min="4868" max="4868" width="15.88671875" style="46" bestFit="1" customWidth="1"/>
    <col min="4869" max="4869" width="17.33203125" style="46" customWidth="1"/>
    <col min="4870" max="4870" width="16.6640625" style="46" customWidth="1"/>
    <col min="4871" max="4871" width="11.44140625" style="46"/>
    <col min="4872" max="4872" width="16.33203125" style="46" bestFit="1" customWidth="1"/>
    <col min="4873" max="4873" width="21.6640625" style="46" bestFit="1" customWidth="1"/>
    <col min="4874" max="5118" width="11.44140625" style="46"/>
    <col min="5119" max="5120" width="4.33203125" style="46" customWidth="1"/>
    <col min="5121" max="5121" width="5.5546875" style="46" customWidth="1"/>
    <col min="5122" max="5122" width="5.33203125" style="46" customWidth="1"/>
    <col min="5123" max="5123" width="44.6640625" style="46" customWidth="1"/>
    <col min="5124" max="5124" width="15.88671875" style="46" bestFit="1" customWidth="1"/>
    <col min="5125" max="5125" width="17.33203125" style="46" customWidth="1"/>
    <col min="5126" max="5126" width="16.6640625" style="46" customWidth="1"/>
    <col min="5127" max="5127" width="11.44140625" style="46"/>
    <col min="5128" max="5128" width="16.33203125" style="46" bestFit="1" customWidth="1"/>
    <col min="5129" max="5129" width="21.6640625" style="46" bestFit="1" customWidth="1"/>
    <col min="5130" max="5374" width="11.44140625" style="46"/>
    <col min="5375" max="5376" width="4.33203125" style="46" customWidth="1"/>
    <col min="5377" max="5377" width="5.5546875" style="46" customWidth="1"/>
    <col min="5378" max="5378" width="5.33203125" style="46" customWidth="1"/>
    <col min="5379" max="5379" width="44.6640625" style="46" customWidth="1"/>
    <col min="5380" max="5380" width="15.88671875" style="46" bestFit="1" customWidth="1"/>
    <col min="5381" max="5381" width="17.33203125" style="46" customWidth="1"/>
    <col min="5382" max="5382" width="16.6640625" style="46" customWidth="1"/>
    <col min="5383" max="5383" width="11.44140625" style="46"/>
    <col min="5384" max="5384" width="16.33203125" style="46" bestFit="1" customWidth="1"/>
    <col min="5385" max="5385" width="21.6640625" style="46" bestFit="1" customWidth="1"/>
    <col min="5386" max="5630" width="11.44140625" style="46"/>
    <col min="5631" max="5632" width="4.33203125" style="46" customWidth="1"/>
    <col min="5633" max="5633" width="5.5546875" style="46" customWidth="1"/>
    <col min="5634" max="5634" width="5.33203125" style="46" customWidth="1"/>
    <col min="5635" max="5635" width="44.6640625" style="46" customWidth="1"/>
    <col min="5636" max="5636" width="15.88671875" style="46" bestFit="1" customWidth="1"/>
    <col min="5637" max="5637" width="17.33203125" style="46" customWidth="1"/>
    <col min="5638" max="5638" width="16.6640625" style="46" customWidth="1"/>
    <col min="5639" max="5639" width="11.44140625" style="46"/>
    <col min="5640" max="5640" width="16.33203125" style="46" bestFit="1" customWidth="1"/>
    <col min="5641" max="5641" width="21.6640625" style="46" bestFit="1" customWidth="1"/>
    <col min="5642" max="5886" width="11.44140625" style="46"/>
    <col min="5887" max="5888" width="4.33203125" style="46" customWidth="1"/>
    <col min="5889" max="5889" width="5.5546875" style="46" customWidth="1"/>
    <col min="5890" max="5890" width="5.33203125" style="46" customWidth="1"/>
    <col min="5891" max="5891" width="44.6640625" style="46" customWidth="1"/>
    <col min="5892" max="5892" width="15.88671875" style="46" bestFit="1" customWidth="1"/>
    <col min="5893" max="5893" width="17.33203125" style="46" customWidth="1"/>
    <col min="5894" max="5894" width="16.6640625" style="46" customWidth="1"/>
    <col min="5895" max="5895" width="11.44140625" style="46"/>
    <col min="5896" max="5896" width="16.33203125" style="46" bestFit="1" customWidth="1"/>
    <col min="5897" max="5897" width="21.6640625" style="46" bestFit="1" customWidth="1"/>
    <col min="5898" max="6142" width="11.44140625" style="46"/>
    <col min="6143" max="6144" width="4.33203125" style="46" customWidth="1"/>
    <col min="6145" max="6145" width="5.5546875" style="46" customWidth="1"/>
    <col min="6146" max="6146" width="5.33203125" style="46" customWidth="1"/>
    <col min="6147" max="6147" width="44.6640625" style="46" customWidth="1"/>
    <col min="6148" max="6148" width="15.88671875" style="46" bestFit="1" customWidth="1"/>
    <col min="6149" max="6149" width="17.33203125" style="46" customWidth="1"/>
    <col min="6150" max="6150" width="16.6640625" style="46" customWidth="1"/>
    <col min="6151" max="6151" width="11.44140625" style="46"/>
    <col min="6152" max="6152" width="16.33203125" style="46" bestFit="1" customWidth="1"/>
    <col min="6153" max="6153" width="21.6640625" style="46" bestFit="1" customWidth="1"/>
    <col min="6154" max="6398" width="11.44140625" style="46"/>
    <col min="6399" max="6400" width="4.33203125" style="46" customWidth="1"/>
    <col min="6401" max="6401" width="5.5546875" style="46" customWidth="1"/>
    <col min="6402" max="6402" width="5.33203125" style="46" customWidth="1"/>
    <col min="6403" max="6403" width="44.6640625" style="46" customWidth="1"/>
    <col min="6404" max="6404" width="15.88671875" style="46" bestFit="1" customWidth="1"/>
    <col min="6405" max="6405" width="17.33203125" style="46" customWidth="1"/>
    <col min="6406" max="6406" width="16.6640625" style="46" customWidth="1"/>
    <col min="6407" max="6407" width="11.44140625" style="46"/>
    <col min="6408" max="6408" width="16.33203125" style="46" bestFit="1" customWidth="1"/>
    <col min="6409" max="6409" width="21.6640625" style="46" bestFit="1" customWidth="1"/>
    <col min="6410" max="6654" width="11.44140625" style="46"/>
    <col min="6655" max="6656" width="4.33203125" style="46" customWidth="1"/>
    <col min="6657" max="6657" width="5.5546875" style="46" customWidth="1"/>
    <col min="6658" max="6658" width="5.33203125" style="46" customWidth="1"/>
    <col min="6659" max="6659" width="44.6640625" style="46" customWidth="1"/>
    <col min="6660" max="6660" width="15.88671875" style="46" bestFit="1" customWidth="1"/>
    <col min="6661" max="6661" width="17.33203125" style="46" customWidth="1"/>
    <col min="6662" max="6662" width="16.6640625" style="46" customWidth="1"/>
    <col min="6663" max="6663" width="11.44140625" style="46"/>
    <col min="6664" max="6664" width="16.33203125" style="46" bestFit="1" customWidth="1"/>
    <col min="6665" max="6665" width="21.6640625" style="46" bestFit="1" customWidth="1"/>
    <col min="6666" max="6910" width="11.44140625" style="46"/>
    <col min="6911" max="6912" width="4.33203125" style="46" customWidth="1"/>
    <col min="6913" max="6913" width="5.5546875" style="46" customWidth="1"/>
    <col min="6914" max="6914" width="5.33203125" style="46" customWidth="1"/>
    <col min="6915" max="6915" width="44.6640625" style="46" customWidth="1"/>
    <col min="6916" max="6916" width="15.88671875" style="46" bestFit="1" customWidth="1"/>
    <col min="6917" max="6917" width="17.33203125" style="46" customWidth="1"/>
    <col min="6918" max="6918" width="16.6640625" style="46" customWidth="1"/>
    <col min="6919" max="6919" width="11.44140625" style="46"/>
    <col min="6920" max="6920" width="16.33203125" style="46" bestFit="1" customWidth="1"/>
    <col min="6921" max="6921" width="21.6640625" style="46" bestFit="1" customWidth="1"/>
    <col min="6922" max="7166" width="11.44140625" style="46"/>
    <col min="7167" max="7168" width="4.33203125" style="46" customWidth="1"/>
    <col min="7169" max="7169" width="5.5546875" style="46" customWidth="1"/>
    <col min="7170" max="7170" width="5.33203125" style="46" customWidth="1"/>
    <col min="7171" max="7171" width="44.6640625" style="46" customWidth="1"/>
    <col min="7172" max="7172" width="15.88671875" style="46" bestFit="1" customWidth="1"/>
    <col min="7173" max="7173" width="17.33203125" style="46" customWidth="1"/>
    <col min="7174" max="7174" width="16.6640625" style="46" customWidth="1"/>
    <col min="7175" max="7175" width="11.44140625" style="46"/>
    <col min="7176" max="7176" width="16.33203125" style="46" bestFit="1" customWidth="1"/>
    <col min="7177" max="7177" width="21.6640625" style="46" bestFit="1" customWidth="1"/>
    <col min="7178" max="7422" width="11.44140625" style="46"/>
    <col min="7423" max="7424" width="4.33203125" style="46" customWidth="1"/>
    <col min="7425" max="7425" width="5.5546875" style="46" customWidth="1"/>
    <col min="7426" max="7426" width="5.33203125" style="46" customWidth="1"/>
    <col min="7427" max="7427" width="44.6640625" style="46" customWidth="1"/>
    <col min="7428" max="7428" width="15.88671875" style="46" bestFit="1" customWidth="1"/>
    <col min="7429" max="7429" width="17.33203125" style="46" customWidth="1"/>
    <col min="7430" max="7430" width="16.6640625" style="46" customWidth="1"/>
    <col min="7431" max="7431" width="11.44140625" style="46"/>
    <col min="7432" max="7432" width="16.33203125" style="46" bestFit="1" customWidth="1"/>
    <col min="7433" max="7433" width="21.6640625" style="46" bestFit="1" customWidth="1"/>
    <col min="7434" max="7678" width="11.44140625" style="46"/>
    <col min="7679" max="7680" width="4.33203125" style="46" customWidth="1"/>
    <col min="7681" max="7681" width="5.5546875" style="46" customWidth="1"/>
    <col min="7682" max="7682" width="5.33203125" style="46" customWidth="1"/>
    <col min="7683" max="7683" width="44.6640625" style="46" customWidth="1"/>
    <col min="7684" max="7684" width="15.88671875" style="46" bestFit="1" customWidth="1"/>
    <col min="7685" max="7685" width="17.33203125" style="46" customWidth="1"/>
    <col min="7686" max="7686" width="16.6640625" style="46" customWidth="1"/>
    <col min="7687" max="7687" width="11.44140625" style="46"/>
    <col min="7688" max="7688" width="16.33203125" style="46" bestFit="1" customWidth="1"/>
    <col min="7689" max="7689" width="21.6640625" style="46" bestFit="1" customWidth="1"/>
    <col min="7690" max="7934" width="11.44140625" style="46"/>
    <col min="7935" max="7936" width="4.33203125" style="46" customWidth="1"/>
    <col min="7937" max="7937" width="5.5546875" style="46" customWidth="1"/>
    <col min="7938" max="7938" width="5.33203125" style="46" customWidth="1"/>
    <col min="7939" max="7939" width="44.6640625" style="46" customWidth="1"/>
    <col min="7940" max="7940" width="15.88671875" style="46" bestFit="1" customWidth="1"/>
    <col min="7941" max="7941" width="17.33203125" style="46" customWidth="1"/>
    <col min="7942" max="7942" width="16.6640625" style="46" customWidth="1"/>
    <col min="7943" max="7943" width="11.44140625" style="46"/>
    <col min="7944" max="7944" width="16.33203125" style="46" bestFit="1" customWidth="1"/>
    <col min="7945" max="7945" width="21.6640625" style="46" bestFit="1" customWidth="1"/>
    <col min="7946" max="8190" width="11.44140625" style="46"/>
    <col min="8191" max="8192" width="4.33203125" style="46" customWidth="1"/>
    <col min="8193" max="8193" width="5.5546875" style="46" customWidth="1"/>
    <col min="8194" max="8194" width="5.33203125" style="46" customWidth="1"/>
    <col min="8195" max="8195" width="44.6640625" style="46" customWidth="1"/>
    <col min="8196" max="8196" width="15.88671875" style="46" bestFit="1" customWidth="1"/>
    <col min="8197" max="8197" width="17.33203125" style="46" customWidth="1"/>
    <col min="8198" max="8198" width="16.6640625" style="46" customWidth="1"/>
    <col min="8199" max="8199" width="11.44140625" style="46"/>
    <col min="8200" max="8200" width="16.33203125" style="46" bestFit="1" customWidth="1"/>
    <col min="8201" max="8201" width="21.6640625" style="46" bestFit="1" customWidth="1"/>
    <col min="8202" max="8446" width="11.44140625" style="46"/>
    <col min="8447" max="8448" width="4.33203125" style="46" customWidth="1"/>
    <col min="8449" max="8449" width="5.5546875" style="46" customWidth="1"/>
    <col min="8450" max="8450" width="5.33203125" style="46" customWidth="1"/>
    <col min="8451" max="8451" width="44.6640625" style="46" customWidth="1"/>
    <col min="8452" max="8452" width="15.88671875" style="46" bestFit="1" customWidth="1"/>
    <col min="8453" max="8453" width="17.33203125" style="46" customWidth="1"/>
    <col min="8454" max="8454" width="16.6640625" style="46" customWidth="1"/>
    <col min="8455" max="8455" width="11.44140625" style="46"/>
    <col min="8456" max="8456" width="16.33203125" style="46" bestFit="1" customWidth="1"/>
    <col min="8457" max="8457" width="21.6640625" style="46" bestFit="1" customWidth="1"/>
    <col min="8458" max="8702" width="11.44140625" style="46"/>
    <col min="8703" max="8704" width="4.33203125" style="46" customWidth="1"/>
    <col min="8705" max="8705" width="5.5546875" style="46" customWidth="1"/>
    <col min="8706" max="8706" width="5.33203125" style="46" customWidth="1"/>
    <col min="8707" max="8707" width="44.6640625" style="46" customWidth="1"/>
    <col min="8708" max="8708" width="15.88671875" style="46" bestFit="1" customWidth="1"/>
    <col min="8709" max="8709" width="17.33203125" style="46" customWidth="1"/>
    <col min="8710" max="8710" width="16.6640625" style="46" customWidth="1"/>
    <col min="8711" max="8711" width="11.44140625" style="46"/>
    <col min="8712" max="8712" width="16.33203125" style="46" bestFit="1" customWidth="1"/>
    <col min="8713" max="8713" width="21.6640625" style="46" bestFit="1" customWidth="1"/>
    <col min="8714" max="8958" width="11.44140625" style="46"/>
    <col min="8959" max="8960" width="4.33203125" style="46" customWidth="1"/>
    <col min="8961" max="8961" width="5.5546875" style="46" customWidth="1"/>
    <col min="8962" max="8962" width="5.33203125" style="46" customWidth="1"/>
    <col min="8963" max="8963" width="44.6640625" style="46" customWidth="1"/>
    <col min="8964" max="8964" width="15.88671875" style="46" bestFit="1" customWidth="1"/>
    <col min="8965" max="8965" width="17.33203125" style="46" customWidth="1"/>
    <col min="8966" max="8966" width="16.6640625" style="46" customWidth="1"/>
    <col min="8967" max="8967" width="11.44140625" style="46"/>
    <col min="8968" max="8968" width="16.33203125" style="46" bestFit="1" customWidth="1"/>
    <col min="8969" max="8969" width="21.6640625" style="46" bestFit="1" customWidth="1"/>
    <col min="8970" max="9214" width="11.44140625" style="46"/>
    <col min="9215" max="9216" width="4.33203125" style="46" customWidth="1"/>
    <col min="9217" max="9217" width="5.5546875" style="46" customWidth="1"/>
    <col min="9218" max="9218" width="5.33203125" style="46" customWidth="1"/>
    <col min="9219" max="9219" width="44.6640625" style="46" customWidth="1"/>
    <col min="9220" max="9220" width="15.88671875" style="46" bestFit="1" customWidth="1"/>
    <col min="9221" max="9221" width="17.33203125" style="46" customWidth="1"/>
    <col min="9222" max="9222" width="16.6640625" style="46" customWidth="1"/>
    <col min="9223" max="9223" width="11.44140625" style="46"/>
    <col min="9224" max="9224" width="16.33203125" style="46" bestFit="1" customWidth="1"/>
    <col min="9225" max="9225" width="21.6640625" style="46" bestFit="1" customWidth="1"/>
    <col min="9226" max="9470" width="11.44140625" style="46"/>
    <col min="9471" max="9472" width="4.33203125" style="46" customWidth="1"/>
    <col min="9473" max="9473" width="5.5546875" style="46" customWidth="1"/>
    <col min="9474" max="9474" width="5.33203125" style="46" customWidth="1"/>
    <col min="9475" max="9475" width="44.6640625" style="46" customWidth="1"/>
    <col min="9476" max="9476" width="15.88671875" style="46" bestFit="1" customWidth="1"/>
    <col min="9477" max="9477" width="17.33203125" style="46" customWidth="1"/>
    <col min="9478" max="9478" width="16.6640625" style="46" customWidth="1"/>
    <col min="9479" max="9479" width="11.44140625" style="46"/>
    <col min="9480" max="9480" width="16.33203125" style="46" bestFit="1" customWidth="1"/>
    <col min="9481" max="9481" width="21.6640625" style="46" bestFit="1" customWidth="1"/>
    <col min="9482" max="9726" width="11.44140625" style="46"/>
    <col min="9727" max="9728" width="4.33203125" style="46" customWidth="1"/>
    <col min="9729" max="9729" width="5.5546875" style="46" customWidth="1"/>
    <col min="9730" max="9730" width="5.33203125" style="46" customWidth="1"/>
    <col min="9731" max="9731" width="44.6640625" style="46" customWidth="1"/>
    <col min="9732" max="9732" width="15.88671875" style="46" bestFit="1" customWidth="1"/>
    <col min="9733" max="9733" width="17.33203125" style="46" customWidth="1"/>
    <col min="9734" max="9734" width="16.6640625" style="46" customWidth="1"/>
    <col min="9735" max="9735" width="11.44140625" style="46"/>
    <col min="9736" max="9736" width="16.33203125" style="46" bestFit="1" customWidth="1"/>
    <col min="9737" max="9737" width="21.6640625" style="46" bestFit="1" customWidth="1"/>
    <col min="9738" max="9982" width="11.44140625" style="46"/>
    <col min="9983" max="9984" width="4.33203125" style="46" customWidth="1"/>
    <col min="9985" max="9985" width="5.5546875" style="46" customWidth="1"/>
    <col min="9986" max="9986" width="5.33203125" style="46" customWidth="1"/>
    <col min="9987" max="9987" width="44.6640625" style="46" customWidth="1"/>
    <col min="9988" max="9988" width="15.88671875" style="46" bestFit="1" customWidth="1"/>
    <col min="9989" max="9989" width="17.33203125" style="46" customWidth="1"/>
    <col min="9990" max="9990" width="16.6640625" style="46" customWidth="1"/>
    <col min="9991" max="9991" width="11.44140625" style="46"/>
    <col min="9992" max="9992" width="16.33203125" style="46" bestFit="1" customWidth="1"/>
    <col min="9993" max="9993" width="21.6640625" style="46" bestFit="1" customWidth="1"/>
    <col min="9994" max="10238" width="11.44140625" style="46"/>
    <col min="10239" max="10240" width="4.33203125" style="46" customWidth="1"/>
    <col min="10241" max="10241" width="5.5546875" style="46" customWidth="1"/>
    <col min="10242" max="10242" width="5.33203125" style="46" customWidth="1"/>
    <col min="10243" max="10243" width="44.6640625" style="46" customWidth="1"/>
    <col min="10244" max="10244" width="15.88671875" style="46" bestFit="1" customWidth="1"/>
    <col min="10245" max="10245" width="17.33203125" style="46" customWidth="1"/>
    <col min="10246" max="10246" width="16.6640625" style="46" customWidth="1"/>
    <col min="10247" max="10247" width="11.44140625" style="46"/>
    <col min="10248" max="10248" width="16.33203125" style="46" bestFit="1" customWidth="1"/>
    <col min="10249" max="10249" width="21.6640625" style="46" bestFit="1" customWidth="1"/>
    <col min="10250" max="10494" width="11.44140625" style="46"/>
    <col min="10495" max="10496" width="4.33203125" style="46" customWidth="1"/>
    <col min="10497" max="10497" width="5.5546875" style="46" customWidth="1"/>
    <col min="10498" max="10498" width="5.33203125" style="46" customWidth="1"/>
    <col min="10499" max="10499" width="44.6640625" style="46" customWidth="1"/>
    <col min="10500" max="10500" width="15.88671875" style="46" bestFit="1" customWidth="1"/>
    <col min="10501" max="10501" width="17.33203125" style="46" customWidth="1"/>
    <col min="10502" max="10502" width="16.6640625" style="46" customWidth="1"/>
    <col min="10503" max="10503" width="11.44140625" style="46"/>
    <col min="10504" max="10504" width="16.33203125" style="46" bestFit="1" customWidth="1"/>
    <col min="10505" max="10505" width="21.6640625" style="46" bestFit="1" customWidth="1"/>
    <col min="10506" max="10750" width="11.44140625" style="46"/>
    <col min="10751" max="10752" width="4.33203125" style="46" customWidth="1"/>
    <col min="10753" max="10753" width="5.5546875" style="46" customWidth="1"/>
    <col min="10754" max="10754" width="5.33203125" style="46" customWidth="1"/>
    <col min="10755" max="10755" width="44.6640625" style="46" customWidth="1"/>
    <col min="10756" max="10756" width="15.88671875" style="46" bestFit="1" customWidth="1"/>
    <col min="10757" max="10757" width="17.33203125" style="46" customWidth="1"/>
    <col min="10758" max="10758" width="16.6640625" style="46" customWidth="1"/>
    <col min="10759" max="10759" width="11.44140625" style="46"/>
    <col min="10760" max="10760" width="16.33203125" style="46" bestFit="1" customWidth="1"/>
    <col min="10761" max="10761" width="21.6640625" style="46" bestFit="1" customWidth="1"/>
    <col min="10762" max="11006" width="11.44140625" style="46"/>
    <col min="11007" max="11008" width="4.33203125" style="46" customWidth="1"/>
    <col min="11009" max="11009" width="5.5546875" style="46" customWidth="1"/>
    <col min="11010" max="11010" width="5.33203125" style="46" customWidth="1"/>
    <col min="11011" max="11011" width="44.6640625" style="46" customWidth="1"/>
    <col min="11012" max="11012" width="15.88671875" style="46" bestFit="1" customWidth="1"/>
    <col min="11013" max="11013" width="17.33203125" style="46" customWidth="1"/>
    <col min="11014" max="11014" width="16.6640625" style="46" customWidth="1"/>
    <col min="11015" max="11015" width="11.44140625" style="46"/>
    <col min="11016" max="11016" width="16.33203125" style="46" bestFit="1" customWidth="1"/>
    <col min="11017" max="11017" width="21.6640625" style="46" bestFit="1" customWidth="1"/>
    <col min="11018" max="11262" width="11.44140625" style="46"/>
    <col min="11263" max="11264" width="4.33203125" style="46" customWidth="1"/>
    <col min="11265" max="11265" width="5.5546875" style="46" customWidth="1"/>
    <col min="11266" max="11266" width="5.33203125" style="46" customWidth="1"/>
    <col min="11267" max="11267" width="44.6640625" style="46" customWidth="1"/>
    <col min="11268" max="11268" width="15.88671875" style="46" bestFit="1" customWidth="1"/>
    <col min="11269" max="11269" width="17.33203125" style="46" customWidth="1"/>
    <col min="11270" max="11270" width="16.6640625" style="46" customWidth="1"/>
    <col min="11271" max="11271" width="11.44140625" style="46"/>
    <col min="11272" max="11272" width="16.33203125" style="46" bestFit="1" customWidth="1"/>
    <col min="11273" max="11273" width="21.6640625" style="46" bestFit="1" customWidth="1"/>
    <col min="11274" max="11518" width="11.44140625" style="46"/>
    <col min="11519" max="11520" width="4.33203125" style="46" customWidth="1"/>
    <col min="11521" max="11521" width="5.5546875" style="46" customWidth="1"/>
    <col min="11522" max="11522" width="5.33203125" style="46" customWidth="1"/>
    <col min="11523" max="11523" width="44.6640625" style="46" customWidth="1"/>
    <col min="11524" max="11524" width="15.88671875" style="46" bestFit="1" customWidth="1"/>
    <col min="11525" max="11525" width="17.33203125" style="46" customWidth="1"/>
    <col min="11526" max="11526" width="16.6640625" style="46" customWidth="1"/>
    <col min="11527" max="11527" width="11.44140625" style="46"/>
    <col min="11528" max="11528" width="16.33203125" style="46" bestFit="1" customWidth="1"/>
    <col min="11529" max="11529" width="21.6640625" style="46" bestFit="1" customWidth="1"/>
    <col min="11530" max="11774" width="11.44140625" style="46"/>
    <col min="11775" max="11776" width="4.33203125" style="46" customWidth="1"/>
    <col min="11777" max="11777" width="5.5546875" style="46" customWidth="1"/>
    <col min="11778" max="11778" width="5.33203125" style="46" customWidth="1"/>
    <col min="11779" max="11779" width="44.6640625" style="46" customWidth="1"/>
    <col min="11780" max="11780" width="15.88671875" style="46" bestFit="1" customWidth="1"/>
    <col min="11781" max="11781" width="17.33203125" style="46" customWidth="1"/>
    <col min="11782" max="11782" width="16.6640625" style="46" customWidth="1"/>
    <col min="11783" max="11783" width="11.44140625" style="46"/>
    <col min="11784" max="11784" width="16.33203125" style="46" bestFit="1" customWidth="1"/>
    <col min="11785" max="11785" width="21.6640625" style="46" bestFit="1" customWidth="1"/>
    <col min="11786" max="12030" width="11.44140625" style="46"/>
    <col min="12031" max="12032" width="4.33203125" style="46" customWidth="1"/>
    <col min="12033" max="12033" width="5.5546875" style="46" customWidth="1"/>
    <col min="12034" max="12034" width="5.33203125" style="46" customWidth="1"/>
    <col min="12035" max="12035" width="44.6640625" style="46" customWidth="1"/>
    <col min="12036" max="12036" width="15.88671875" style="46" bestFit="1" customWidth="1"/>
    <col min="12037" max="12037" width="17.33203125" style="46" customWidth="1"/>
    <col min="12038" max="12038" width="16.6640625" style="46" customWidth="1"/>
    <col min="12039" max="12039" width="11.44140625" style="46"/>
    <col min="12040" max="12040" width="16.33203125" style="46" bestFit="1" customWidth="1"/>
    <col min="12041" max="12041" width="21.6640625" style="46" bestFit="1" customWidth="1"/>
    <col min="12042" max="12286" width="11.44140625" style="46"/>
    <col min="12287" max="12288" width="4.33203125" style="46" customWidth="1"/>
    <col min="12289" max="12289" width="5.5546875" style="46" customWidth="1"/>
    <col min="12290" max="12290" width="5.33203125" style="46" customWidth="1"/>
    <col min="12291" max="12291" width="44.6640625" style="46" customWidth="1"/>
    <col min="12292" max="12292" width="15.88671875" style="46" bestFit="1" customWidth="1"/>
    <col min="12293" max="12293" width="17.33203125" style="46" customWidth="1"/>
    <col min="12294" max="12294" width="16.6640625" style="46" customWidth="1"/>
    <col min="12295" max="12295" width="11.44140625" style="46"/>
    <col min="12296" max="12296" width="16.33203125" style="46" bestFit="1" customWidth="1"/>
    <col min="12297" max="12297" width="21.6640625" style="46" bestFit="1" customWidth="1"/>
    <col min="12298" max="12542" width="11.44140625" style="46"/>
    <col min="12543" max="12544" width="4.33203125" style="46" customWidth="1"/>
    <col min="12545" max="12545" width="5.5546875" style="46" customWidth="1"/>
    <col min="12546" max="12546" width="5.33203125" style="46" customWidth="1"/>
    <col min="12547" max="12547" width="44.6640625" style="46" customWidth="1"/>
    <col min="12548" max="12548" width="15.88671875" style="46" bestFit="1" customWidth="1"/>
    <col min="12549" max="12549" width="17.33203125" style="46" customWidth="1"/>
    <col min="12550" max="12550" width="16.6640625" style="46" customWidth="1"/>
    <col min="12551" max="12551" width="11.44140625" style="46"/>
    <col min="12552" max="12552" width="16.33203125" style="46" bestFit="1" customWidth="1"/>
    <col min="12553" max="12553" width="21.6640625" style="46" bestFit="1" customWidth="1"/>
    <col min="12554" max="12798" width="11.44140625" style="46"/>
    <col min="12799" max="12800" width="4.33203125" style="46" customWidth="1"/>
    <col min="12801" max="12801" width="5.5546875" style="46" customWidth="1"/>
    <col min="12802" max="12802" width="5.33203125" style="46" customWidth="1"/>
    <col min="12803" max="12803" width="44.6640625" style="46" customWidth="1"/>
    <col min="12804" max="12804" width="15.88671875" style="46" bestFit="1" customWidth="1"/>
    <col min="12805" max="12805" width="17.33203125" style="46" customWidth="1"/>
    <col min="12806" max="12806" width="16.6640625" style="46" customWidth="1"/>
    <col min="12807" max="12807" width="11.44140625" style="46"/>
    <col min="12808" max="12808" width="16.33203125" style="46" bestFit="1" customWidth="1"/>
    <col min="12809" max="12809" width="21.6640625" style="46" bestFit="1" customWidth="1"/>
    <col min="12810" max="13054" width="11.44140625" style="46"/>
    <col min="13055" max="13056" width="4.33203125" style="46" customWidth="1"/>
    <col min="13057" max="13057" width="5.5546875" style="46" customWidth="1"/>
    <col min="13058" max="13058" width="5.33203125" style="46" customWidth="1"/>
    <col min="13059" max="13059" width="44.6640625" style="46" customWidth="1"/>
    <col min="13060" max="13060" width="15.88671875" style="46" bestFit="1" customWidth="1"/>
    <col min="13061" max="13061" width="17.33203125" style="46" customWidth="1"/>
    <col min="13062" max="13062" width="16.6640625" style="46" customWidth="1"/>
    <col min="13063" max="13063" width="11.44140625" style="46"/>
    <col min="13064" max="13064" width="16.33203125" style="46" bestFit="1" customWidth="1"/>
    <col min="13065" max="13065" width="21.6640625" style="46" bestFit="1" customWidth="1"/>
    <col min="13066" max="13310" width="11.44140625" style="46"/>
    <col min="13311" max="13312" width="4.33203125" style="46" customWidth="1"/>
    <col min="13313" max="13313" width="5.5546875" style="46" customWidth="1"/>
    <col min="13314" max="13314" width="5.33203125" style="46" customWidth="1"/>
    <col min="13315" max="13315" width="44.6640625" style="46" customWidth="1"/>
    <col min="13316" max="13316" width="15.88671875" style="46" bestFit="1" customWidth="1"/>
    <col min="13317" max="13317" width="17.33203125" style="46" customWidth="1"/>
    <col min="13318" max="13318" width="16.6640625" style="46" customWidth="1"/>
    <col min="13319" max="13319" width="11.44140625" style="46"/>
    <col min="13320" max="13320" width="16.33203125" style="46" bestFit="1" customWidth="1"/>
    <col min="13321" max="13321" width="21.6640625" style="46" bestFit="1" customWidth="1"/>
    <col min="13322" max="13566" width="11.44140625" style="46"/>
    <col min="13567" max="13568" width="4.33203125" style="46" customWidth="1"/>
    <col min="13569" max="13569" width="5.5546875" style="46" customWidth="1"/>
    <col min="13570" max="13570" width="5.33203125" style="46" customWidth="1"/>
    <col min="13571" max="13571" width="44.6640625" style="46" customWidth="1"/>
    <col min="13572" max="13572" width="15.88671875" style="46" bestFit="1" customWidth="1"/>
    <col min="13573" max="13573" width="17.33203125" style="46" customWidth="1"/>
    <col min="13574" max="13574" width="16.6640625" style="46" customWidth="1"/>
    <col min="13575" max="13575" width="11.44140625" style="46"/>
    <col min="13576" max="13576" width="16.33203125" style="46" bestFit="1" customWidth="1"/>
    <col min="13577" max="13577" width="21.6640625" style="46" bestFit="1" customWidth="1"/>
    <col min="13578" max="13822" width="11.44140625" style="46"/>
    <col min="13823" max="13824" width="4.33203125" style="46" customWidth="1"/>
    <col min="13825" max="13825" width="5.5546875" style="46" customWidth="1"/>
    <col min="13826" max="13826" width="5.33203125" style="46" customWidth="1"/>
    <col min="13827" max="13827" width="44.6640625" style="46" customWidth="1"/>
    <col min="13828" max="13828" width="15.88671875" style="46" bestFit="1" customWidth="1"/>
    <col min="13829" max="13829" width="17.33203125" style="46" customWidth="1"/>
    <col min="13830" max="13830" width="16.6640625" style="46" customWidth="1"/>
    <col min="13831" max="13831" width="11.44140625" style="46"/>
    <col min="13832" max="13832" width="16.33203125" style="46" bestFit="1" customWidth="1"/>
    <col min="13833" max="13833" width="21.6640625" style="46" bestFit="1" customWidth="1"/>
    <col min="13834" max="14078" width="11.44140625" style="46"/>
    <col min="14079" max="14080" width="4.33203125" style="46" customWidth="1"/>
    <col min="14081" max="14081" width="5.5546875" style="46" customWidth="1"/>
    <col min="14082" max="14082" width="5.33203125" style="46" customWidth="1"/>
    <col min="14083" max="14083" width="44.6640625" style="46" customWidth="1"/>
    <col min="14084" max="14084" width="15.88671875" style="46" bestFit="1" customWidth="1"/>
    <col min="14085" max="14085" width="17.33203125" style="46" customWidth="1"/>
    <col min="14086" max="14086" width="16.6640625" style="46" customWidth="1"/>
    <col min="14087" max="14087" width="11.44140625" style="46"/>
    <col min="14088" max="14088" width="16.33203125" style="46" bestFit="1" customWidth="1"/>
    <col min="14089" max="14089" width="21.6640625" style="46" bestFit="1" customWidth="1"/>
    <col min="14090" max="14334" width="11.44140625" style="46"/>
    <col min="14335" max="14336" width="4.33203125" style="46" customWidth="1"/>
    <col min="14337" max="14337" width="5.5546875" style="46" customWidth="1"/>
    <col min="14338" max="14338" width="5.33203125" style="46" customWidth="1"/>
    <col min="14339" max="14339" width="44.6640625" style="46" customWidth="1"/>
    <col min="14340" max="14340" width="15.88671875" style="46" bestFit="1" customWidth="1"/>
    <col min="14341" max="14341" width="17.33203125" style="46" customWidth="1"/>
    <col min="14342" max="14342" width="16.6640625" style="46" customWidth="1"/>
    <col min="14343" max="14343" width="11.44140625" style="46"/>
    <col min="14344" max="14344" width="16.33203125" style="46" bestFit="1" customWidth="1"/>
    <col min="14345" max="14345" width="21.6640625" style="46" bestFit="1" customWidth="1"/>
    <col min="14346" max="14590" width="11.44140625" style="46"/>
    <col min="14591" max="14592" width="4.33203125" style="46" customWidth="1"/>
    <col min="14593" max="14593" width="5.5546875" style="46" customWidth="1"/>
    <col min="14594" max="14594" width="5.33203125" style="46" customWidth="1"/>
    <col min="14595" max="14595" width="44.6640625" style="46" customWidth="1"/>
    <col min="14596" max="14596" width="15.88671875" style="46" bestFit="1" customWidth="1"/>
    <col min="14597" max="14597" width="17.33203125" style="46" customWidth="1"/>
    <col min="14598" max="14598" width="16.6640625" style="46" customWidth="1"/>
    <col min="14599" max="14599" width="11.44140625" style="46"/>
    <col min="14600" max="14600" width="16.33203125" style="46" bestFit="1" customWidth="1"/>
    <col min="14601" max="14601" width="21.6640625" style="46" bestFit="1" customWidth="1"/>
    <col min="14602" max="14846" width="11.44140625" style="46"/>
    <col min="14847" max="14848" width="4.33203125" style="46" customWidth="1"/>
    <col min="14849" max="14849" width="5.5546875" style="46" customWidth="1"/>
    <col min="14850" max="14850" width="5.33203125" style="46" customWidth="1"/>
    <col min="14851" max="14851" width="44.6640625" style="46" customWidth="1"/>
    <col min="14852" max="14852" width="15.88671875" style="46" bestFit="1" customWidth="1"/>
    <col min="14853" max="14853" width="17.33203125" style="46" customWidth="1"/>
    <col min="14854" max="14854" width="16.6640625" style="46" customWidth="1"/>
    <col min="14855" max="14855" width="11.44140625" style="46"/>
    <col min="14856" max="14856" width="16.33203125" style="46" bestFit="1" customWidth="1"/>
    <col min="14857" max="14857" width="21.6640625" style="46" bestFit="1" customWidth="1"/>
    <col min="14858" max="15102" width="11.44140625" style="46"/>
    <col min="15103" max="15104" width="4.33203125" style="46" customWidth="1"/>
    <col min="15105" max="15105" width="5.5546875" style="46" customWidth="1"/>
    <col min="15106" max="15106" width="5.33203125" style="46" customWidth="1"/>
    <col min="15107" max="15107" width="44.6640625" style="46" customWidth="1"/>
    <col min="15108" max="15108" width="15.88671875" style="46" bestFit="1" customWidth="1"/>
    <col min="15109" max="15109" width="17.33203125" style="46" customWidth="1"/>
    <col min="15110" max="15110" width="16.6640625" style="46" customWidth="1"/>
    <col min="15111" max="15111" width="11.44140625" style="46"/>
    <col min="15112" max="15112" width="16.33203125" style="46" bestFit="1" customWidth="1"/>
    <col min="15113" max="15113" width="21.6640625" style="46" bestFit="1" customWidth="1"/>
    <col min="15114" max="15358" width="11.44140625" style="46"/>
    <col min="15359" max="15360" width="4.33203125" style="46" customWidth="1"/>
    <col min="15361" max="15361" width="5.5546875" style="46" customWidth="1"/>
    <col min="15362" max="15362" width="5.33203125" style="46" customWidth="1"/>
    <col min="15363" max="15363" width="44.6640625" style="46" customWidth="1"/>
    <col min="15364" max="15364" width="15.88671875" style="46" bestFit="1" customWidth="1"/>
    <col min="15365" max="15365" width="17.33203125" style="46" customWidth="1"/>
    <col min="15366" max="15366" width="16.6640625" style="46" customWidth="1"/>
    <col min="15367" max="15367" width="11.44140625" style="46"/>
    <col min="15368" max="15368" width="16.33203125" style="46" bestFit="1" customWidth="1"/>
    <col min="15369" max="15369" width="21.6640625" style="46" bestFit="1" customWidth="1"/>
    <col min="15370" max="15614" width="11.44140625" style="46"/>
    <col min="15615" max="15616" width="4.33203125" style="46" customWidth="1"/>
    <col min="15617" max="15617" width="5.5546875" style="46" customWidth="1"/>
    <col min="15618" max="15618" width="5.33203125" style="46" customWidth="1"/>
    <col min="15619" max="15619" width="44.6640625" style="46" customWidth="1"/>
    <col min="15620" max="15620" width="15.88671875" style="46" bestFit="1" customWidth="1"/>
    <col min="15621" max="15621" width="17.33203125" style="46" customWidth="1"/>
    <col min="15622" max="15622" width="16.6640625" style="46" customWidth="1"/>
    <col min="15623" max="15623" width="11.44140625" style="46"/>
    <col min="15624" max="15624" width="16.33203125" style="46" bestFit="1" customWidth="1"/>
    <col min="15625" max="15625" width="21.6640625" style="46" bestFit="1" customWidth="1"/>
    <col min="15626" max="15870" width="11.44140625" style="46"/>
    <col min="15871" max="15872" width="4.33203125" style="46" customWidth="1"/>
    <col min="15873" max="15873" width="5.5546875" style="46" customWidth="1"/>
    <col min="15874" max="15874" width="5.33203125" style="46" customWidth="1"/>
    <col min="15875" max="15875" width="44.6640625" style="46" customWidth="1"/>
    <col min="15876" max="15876" width="15.88671875" style="46" bestFit="1" customWidth="1"/>
    <col min="15877" max="15877" width="17.33203125" style="46" customWidth="1"/>
    <col min="15878" max="15878" width="16.6640625" style="46" customWidth="1"/>
    <col min="15879" max="15879" width="11.44140625" style="46"/>
    <col min="15880" max="15880" width="16.33203125" style="46" bestFit="1" customWidth="1"/>
    <col min="15881" max="15881" width="21.6640625" style="46" bestFit="1" customWidth="1"/>
    <col min="15882" max="16126" width="11.44140625" style="46"/>
    <col min="16127" max="16128" width="4.33203125" style="46" customWidth="1"/>
    <col min="16129" max="16129" width="5.5546875" style="46" customWidth="1"/>
    <col min="16130" max="16130" width="5.33203125" style="46" customWidth="1"/>
    <col min="16131" max="16131" width="44.6640625" style="46" customWidth="1"/>
    <col min="16132" max="16132" width="15.88671875" style="46" bestFit="1" customWidth="1"/>
    <col min="16133" max="16133" width="17.33203125" style="46" customWidth="1"/>
    <col min="16134" max="16134" width="16.6640625" style="46" customWidth="1"/>
    <col min="16135" max="16135" width="11.44140625" style="46"/>
    <col min="16136" max="16136" width="16.33203125" style="46" bestFit="1" customWidth="1"/>
    <col min="16137" max="16137" width="21.6640625" style="46" bestFit="1" customWidth="1"/>
    <col min="16138" max="16384" width="11.44140625" style="46"/>
  </cols>
  <sheetData>
    <row r="2" spans="1:8" ht="13.8">
      <c r="A2" s="163"/>
      <c r="B2" s="163"/>
      <c r="C2" s="163"/>
      <c r="D2" s="163"/>
      <c r="E2" s="163"/>
      <c r="F2" s="163"/>
    </row>
    <row r="3" spans="1:8" ht="48" customHeight="1">
      <c r="A3" s="164" t="s">
        <v>108</v>
      </c>
      <c r="B3" s="164"/>
      <c r="C3" s="164"/>
      <c r="D3" s="164"/>
      <c r="E3" s="164"/>
      <c r="F3" s="164"/>
    </row>
    <row r="4" spans="1:8" s="47" customFormat="1" ht="26.25" customHeight="1">
      <c r="A4" s="164" t="s">
        <v>30</v>
      </c>
      <c r="B4" s="164"/>
      <c r="C4" s="164"/>
      <c r="D4" s="164"/>
      <c r="E4" s="164"/>
      <c r="F4" s="164"/>
    </row>
    <row r="5" spans="1:8" ht="15.75" customHeight="1">
      <c r="A5" s="48"/>
      <c r="B5" s="49"/>
      <c r="C5" s="49"/>
      <c r="D5" s="49"/>
      <c r="E5" s="49"/>
    </row>
    <row r="6" spans="1:8" ht="27.75" customHeight="1">
      <c r="A6" s="50"/>
      <c r="B6" s="51"/>
      <c r="C6" s="51"/>
      <c r="D6" s="52"/>
      <c r="E6" s="53"/>
      <c r="F6" s="54" t="s">
        <v>71</v>
      </c>
      <c r="G6" s="55"/>
    </row>
    <row r="7" spans="1:8" ht="27.75" customHeight="1">
      <c r="A7" s="165" t="s">
        <v>31</v>
      </c>
      <c r="B7" s="158"/>
      <c r="C7" s="158"/>
      <c r="D7" s="158"/>
      <c r="E7" s="166"/>
      <c r="F7" s="141">
        <f>+F8+F9</f>
        <v>11220893.33</v>
      </c>
      <c r="G7" s="57"/>
    </row>
    <row r="8" spans="1:8" ht="22.5" customHeight="1">
      <c r="A8" s="155" t="s">
        <v>0</v>
      </c>
      <c r="B8" s="156"/>
      <c r="C8" s="156"/>
      <c r="D8" s="156"/>
      <c r="E8" s="167"/>
      <c r="F8" s="139">
        <f>'Plan prih. po izvorima'!B19+'Plan prih. po izvorima'!C19+'Plan prih. po izvorima'!D19+'Plan prih. po izvorima'!E19+'Plan prih. po izvorima'!F19</f>
        <v>11205139.33</v>
      </c>
    </row>
    <row r="9" spans="1:8" ht="22.5" customHeight="1">
      <c r="A9" s="168" t="s">
        <v>68</v>
      </c>
      <c r="B9" s="167"/>
      <c r="C9" s="167"/>
      <c r="D9" s="167"/>
      <c r="E9" s="167"/>
      <c r="F9" s="139">
        <f>'Plan prih. po izvorima'!G19</f>
        <v>15754</v>
      </c>
    </row>
    <row r="10" spans="1:8" ht="22.5" customHeight="1">
      <c r="A10" s="58" t="s">
        <v>32</v>
      </c>
      <c r="B10" s="59"/>
      <c r="C10" s="59"/>
      <c r="D10" s="59"/>
      <c r="E10" s="59"/>
      <c r="F10" s="141">
        <f>+F11+F12</f>
        <v>11177230.24</v>
      </c>
    </row>
    <row r="11" spans="1:8" ht="22.5" customHeight="1">
      <c r="A11" s="159" t="s">
        <v>1</v>
      </c>
      <c r="B11" s="156"/>
      <c r="C11" s="156"/>
      <c r="D11" s="156"/>
      <c r="E11" s="169"/>
      <c r="F11" s="139">
        <v>11144830.24</v>
      </c>
      <c r="G11" s="60"/>
      <c r="H11" s="60"/>
    </row>
    <row r="12" spans="1:8" ht="22.5" customHeight="1">
      <c r="A12" s="170" t="s">
        <v>72</v>
      </c>
      <c r="B12" s="167"/>
      <c r="C12" s="167"/>
      <c r="D12" s="167"/>
      <c r="E12" s="167"/>
      <c r="F12" s="140">
        <v>32400</v>
      </c>
      <c r="G12" s="60"/>
      <c r="H12" s="60"/>
    </row>
    <row r="13" spans="1:8" ht="22.5" customHeight="1">
      <c r="A13" s="157" t="s">
        <v>2</v>
      </c>
      <c r="B13" s="158"/>
      <c r="C13" s="158"/>
      <c r="D13" s="158"/>
      <c r="E13" s="158"/>
      <c r="F13" s="142">
        <f>+F7-F10</f>
        <v>43663.089999999851</v>
      </c>
      <c r="H13" s="60"/>
    </row>
    <row r="14" spans="1:8" ht="25.5" customHeight="1">
      <c r="A14" s="164"/>
      <c r="B14" s="153"/>
      <c r="C14" s="153"/>
      <c r="D14" s="153"/>
      <c r="E14" s="153"/>
      <c r="F14" s="154"/>
    </row>
    <row r="15" spans="1:8" ht="27.75" customHeight="1">
      <c r="A15" s="50"/>
      <c r="B15" s="51"/>
      <c r="C15" s="51"/>
      <c r="D15" s="52"/>
      <c r="E15" s="53"/>
      <c r="F15" s="54" t="s">
        <v>71</v>
      </c>
      <c r="H15" s="60"/>
    </row>
    <row r="16" spans="1:8" ht="30.75" customHeight="1">
      <c r="A16" s="171" t="s">
        <v>73</v>
      </c>
      <c r="B16" s="172"/>
      <c r="C16" s="172"/>
      <c r="D16" s="172"/>
      <c r="E16" s="173"/>
      <c r="F16" s="149">
        <v>43663.09</v>
      </c>
      <c r="H16" s="60"/>
    </row>
    <row r="17" spans="1:9" ht="34.5" customHeight="1">
      <c r="A17" s="160" t="s">
        <v>74</v>
      </c>
      <c r="B17" s="161"/>
      <c r="C17" s="161"/>
      <c r="D17" s="161"/>
      <c r="E17" s="162"/>
      <c r="F17" s="148">
        <v>43663.09</v>
      </c>
      <c r="H17" s="60"/>
    </row>
    <row r="18" spans="1:9" s="62" customFormat="1" ht="25.5" customHeight="1">
      <c r="A18" s="152"/>
      <c r="B18" s="153"/>
      <c r="C18" s="153"/>
      <c r="D18" s="153"/>
      <c r="E18" s="153"/>
      <c r="F18" s="154"/>
      <c r="H18" s="63"/>
    </row>
    <row r="19" spans="1:9" s="62" customFormat="1" ht="27.75" customHeight="1">
      <c r="A19" s="50"/>
      <c r="B19" s="51"/>
      <c r="C19" s="51"/>
      <c r="D19" s="52"/>
      <c r="E19" s="53"/>
      <c r="F19" s="54" t="s">
        <v>71</v>
      </c>
      <c r="H19" s="63"/>
      <c r="I19" s="63"/>
    </row>
    <row r="20" spans="1:9" s="62" customFormat="1" ht="22.5" customHeight="1">
      <c r="A20" s="155" t="s">
        <v>3</v>
      </c>
      <c r="B20" s="156"/>
      <c r="C20" s="156"/>
      <c r="D20" s="156"/>
      <c r="E20" s="156"/>
      <c r="F20" s="61"/>
      <c r="H20" s="63"/>
    </row>
    <row r="21" spans="1:9" s="62" customFormat="1" ht="33.75" customHeight="1">
      <c r="A21" s="155" t="s">
        <v>4</v>
      </c>
      <c r="B21" s="156"/>
      <c r="C21" s="156"/>
      <c r="D21" s="156"/>
      <c r="E21" s="156"/>
      <c r="F21" s="61"/>
    </row>
    <row r="22" spans="1:9" s="62" customFormat="1" ht="22.5" customHeight="1">
      <c r="A22" s="157" t="s">
        <v>5</v>
      </c>
      <c r="B22" s="158"/>
      <c r="C22" s="158"/>
      <c r="D22" s="158"/>
      <c r="E22" s="158"/>
      <c r="F22" s="56">
        <f>F20-F21</f>
        <v>0</v>
      </c>
      <c r="H22" s="64"/>
      <c r="I22" s="63"/>
    </row>
    <row r="23" spans="1:9" s="62" customFormat="1" ht="25.5" customHeight="1">
      <c r="A23" s="152"/>
      <c r="B23" s="153"/>
      <c r="C23" s="153"/>
      <c r="D23" s="153"/>
      <c r="E23" s="153"/>
      <c r="F23" s="154"/>
    </row>
    <row r="24" spans="1:9" s="62" customFormat="1" ht="22.5" customHeight="1">
      <c r="A24" s="159" t="s">
        <v>6</v>
      </c>
      <c r="B24" s="156"/>
      <c r="C24" s="156"/>
      <c r="D24" s="156"/>
      <c r="E24" s="156"/>
      <c r="F24" s="61">
        <v>0</v>
      </c>
    </row>
    <row r="25" spans="1:9" s="62" customFormat="1" ht="18" customHeight="1">
      <c r="A25" s="65"/>
      <c r="B25" s="49"/>
      <c r="C25" s="49"/>
      <c r="D25" s="49"/>
      <c r="E25" s="49"/>
    </row>
    <row r="26" spans="1:9" ht="42" customHeight="1">
      <c r="A26" s="150" t="s">
        <v>75</v>
      </c>
      <c r="B26" s="151"/>
      <c r="C26" s="151"/>
      <c r="D26" s="151"/>
      <c r="E26" s="151"/>
      <c r="F26" s="151"/>
    </row>
    <row r="27" spans="1:9">
      <c r="E27" s="67"/>
    </row>
    <row r="31" spans="1:9">
      <c r="F31" s="60"/>
    </row>
    <row r="32" spans="1:9">
      <c r="F32" s="60"/>
    </row>
    <row r="33" spans="5:6">
      <c r="E33" s="68"/>
      <c r="F33" s="69"/>
    </row>
    <row r="34" spans="5:6">
      <c r="E34" s="68"/>
      <c r="F34" s="60"/>
    </row>
    <row r="35" spans="5:6">
      <c r="E35" s="68"/>
      <c r="F35" s="60"/>
    </row>
    <row r="36" spans="5:6">
      <c r="E36" s="68"/>
      <c r="F36" s="60"/>
    </row>
    <row r="37" spans="5:6">
      <c r="E37" s="68"/>
      <c r="F37" s="60"/>
    </row>
    <row r="38" spans="5:6">
      <c r="E38" s="68"/>
    </row>
    <row r="43" spans="5:6">
      <c r="F43" s="60"/>
    </row>
    <row r="44" spans="5:6">
      <c r="F44" s="60"/>
    </row>
    <row r="45" spans="5:6">
      <c r="F45" s="60"/>
    </row>
  </sheetData>
  <mergeCells count="19">
    <mergeCell ref="A17:E17"/>
    <mergeCell ref="A2:F2"/>
    <mergeCell ref="A3:F3"/>
    <mergeCell ref="A4:F4"/>
    <mergeCell ref="A7:E7"/>
    <mergeCell ref="A8:E8"/>
    <mergeCell ref="A9:E9"/>
    <mergeCell ref="A11:E11"/>
    <mergeCell ref="A12:E12"/>
    <mergeCell ref="A13:E13"/>
    <mergeCell ref="A14:F14"/>
    <mergeCell ref="A16:E16"/>
    <mergeCell ref="A26:F26"/>
    <mergeCell ref="A18:F18"/>
    <mergeCell ref="A20:E20"/>
    <mergeCell ref="A21:E21"/>
    <mergeCell ref="A22:E22"/>
    <mergeCell ref="A23:F23"/>
    <mergeCell ref="A24:E24"/>
  </mergeCells>
  <printOptions horizontalCentered="1"/>
  <pageMargins left="0.19685039370078741" right="0.19685039370078741" top="0.62992125984251968" bottom="0.43307086614173229" header="0.31496062992125984" footer="0.31496062992125984"/>
  <pageSetup paperSize="9"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82"/>
  <sheetViews>
    <sheetView view="pageBreakPreview" zoomScaleNormal="100" zoomScaleSheetLayoutView="100" workbookViewId="0">
      <selection activeCell="E13" sqref="E13"/>
    </sheetView>
  </sheetViews>
  <sheetFormatPr defaultColWidth="11.44140625" defaultRowHeight="13.2"/>
  <cols>
    <col min="1" max="1" width="16" style="11" customWidth="1"/>
    <col min="2" max="3" width="17.5546875" style="11" customWidth="1"/>
    <col min="4" max="4" width="17.5546875" style="23" customWidth="1"/>
    <col min="5" max="8" width="17.5546875" style="28" customWidth="1"/>
    <col min="9" max="9" width="18.88671875" style="28" customWidth="1"/>
    <col min="10" max="10" width="14.33203125" style="28" customWidth="1"/>
    <col min="11" max="11" width="7.88671875" style="28" customWidth="1"/>
    <col min="12" max="16384" width="11.44140625" style="28"/>
  </cols>
  <sheetData>
    <row r="1" spans="1:9" ht="24" customHeight="1">
      <c r="A1" s="176" t="s">
        <v>7</v>
      </c>
      <c r="B1" s="176"/>
      <c r="C1" s="176"/>
      <c r="D1" s="176"/>
      <c r="E1" s="176"/>
      <c r="F1" s="176"/>
      <c r="G1" s="176"/>
      <c r="H1" s="176"/>
    </row>
    <row r="2" spans="1:9" s="1" customFormat="1" ht="13.8" thickBot="1">
      <c r="A2" s="4"/>
      <c r="I2" s="5" t="s">
        <v>8</v>
      </c>
    </row>
    <row r="3" spans="1:9" s="1" customFormat="1" ht="27" thickBot="1">
      <c r="A3" s="26" t="s">
        <v>9</v>
      </c>
      <c r="B3" s="177" t="s">
        <v>35</v>
      </c>
      <c r="C3" s="178"/>
      <c r="D3" s="178"/>
      <c r="E3" s="178"/>
      <c r="F3" s="178"/>
      <c r="G3" s="178"/>
      <c r="H3" s="178"/>
      <c r="I3" s="179"/>
    </row>
    <row r="4" spans="1:9" s="1" customFormat="1" ht="66.599999999999994" thickBot="1">
      <c r="A4" s="27" t="s">
        <v>10</v>
      </c>
      <c r="B4" s="6" t="s">
        <v>11</v>
      </c>
      <c r="C4" s="7" t="s">
        <v>12</v>
      </c>
      <c r="D4" s="7" t="s">
        <v>13</v>
      </c>
      <c r="E4" s="7" t="s">
        <v>14</v>
      </c>
      <c r="F4" s="7" t="s">
        <v>15</v>
      </c>
      <c r="G4" s="7" t="s">
        <v>69</v>
      </c>
      <c r="H4" s="45" t="s">
        <v>16</v>
      </c>
      <c r="I4" s="8" t="s">
        <v>70</v>
      </c>
    </row>
    <row r="5" spans="1:9" s="1" customFormat="1">
      <c r="A5" s="2">
        <v>67111</v>
      </c>
      <c r="B5" s="124">
        <v>1374606.24</v>
      </c>
      <c r="C5" s="125"/>
      <c r="D5" s="129"/>
      <c r="E5" s="126"/>
      <c r="F5" s="126"/>
      <c r="G5" s="127"/>
      <c r="H5" s="127"/>
      <c r="I5" s="128"/>
    </row>
    <row r="6" spans="1:9" s="1" customFormat="1">
      <c r="A6" s="9">
        <v>67121</v>
      </c>
      <c r="B6" s="144">
        <v>3000</v>
      </c>
      <c r="C6" s="130"/>
      <c r="D6" s="129"/>
      <c r="E6" s="145"/>
      <c r="F6" s="145"/>
      <c r="G6" s="146"/>
      <c r="H6" s="146"/>
      <c r="I6" s="147"/>
    </row>
    <row r="7" spans="1:9" s="1" customFormat="1">
      <c r="A7" s="9">
        <v>65264</v>
      </c>
      <c r="C7" s="130"/>
      <c r="D7" s="130">
        <v>338500</v>
      </c>
      <c r="E7" s="130"/>
      <c r="F7" s="130"/>
      <c r="G7" s="131"/>
      <c r="H7" s="131"/>
      <c r="I7" s="132"/>
    </row>
    <row r="8" spans="1:9" s="1" customFormat="1">
      <c r="A8" s="9">
        <v>65268</v>
      </c>
      <c r="B8" s="129"/>
      <c r="C8" s="130"/>
      <c r="D8" s="130">
        <v>75000</v>
      </c>
      <c r="E8" s="130"/>
      <c r="F8" s="130"/>
      <c r="G8" s="131"/>
      <c r="H8" s="131"/>
      <c r="I8" s="132"/>
    </row>
    <row r="9" spans="1:9" s="1" customFormat="1" ht="12.6" customHeight="1">
      <c r="A9" s="9" t="s">
        <v>106</v>
      </c>
      <c r="B9" s="129"/>
      <c r="C9" s="130"/>
      <c r="D9" s="130"/>
      <c r="E9" s="130">
        <v>8952770</v>
      </c>
      <c r="F9" s="130"/>
      <c r="G9" s="131"/>
      <c r="H9" s="131"/>
      <c r="I9" s="132"/>
    </row>
    <row r="10" spans="1:9" s="1" customFormat="1">
      <c r="A10" s="9">
        <v>63612</v>
      </c>
      <c r="B10" s="129"/>
      <c r="C10" s="130"/>
      <c r="D10" s="130"/>
      <c r="E10" s="130">
        <v>61500</v>
      </c>
      <c r="F10" s="130"/>
      <c r="G10" s="131"/>
      <c r="H10" s="131"/>
      <c r="I10" s="132"/>
    </row>
    <row r="11" spans="1:9" s="1" customFormat="1">
      <c r="A11" s="9">
        <v>63613</v>
      </c>
      <c r="B11" s="129"/>
      <c r="C11" s="130"/>
      <c r="D11" s="130"/>
      <c r="E11" s="130">
        <v>366763.09</v>
      </c>
      <c r="F11" s="130"/>
      <c r="G11" s="131"/>
      <c r="H11" s="131"/>
      <c r="I11" s="132"/>
    </row>
    <row r="12" spans="1:9" s="1" customFormat="1">
      <c r="A12" s="9">
        <v>63623</v>
      </c>
      <c r="B12" s="129"/>
      <c r="C12" s="130"/>
      <c r="D12" s="130"/>
      <c r="E12" s="130">
        <v>15000</v>
      </c>
      <c r="F12" s="130"/>
      <c r="G12" s="131"/>
      <c r="H12" s="131"/>
      <c r="I12" s="132"/>
    </row>
    <row r="13" spans="1:9" s="1" customFormat="1">
      <c r="A13" s="9">
        <v>66311</v>
      </c>
      <c r="B13" s="129"/>
      <c r="C13" s="130"/>
      <c r="D13" s="130"/>
      <c r="E13" s="130"/>
      <c r="F13" s="130">
        <v>3000</v>
      </c>
      <c r="G13" s="131"/>
      <c r="H13" s="131"/>
      <c r="I13" s="132"/>
    </row>
    <row r="14" spans="1:9" s="1" customFormat="1">
      <c r="A14" s="9">
        <v>66321</v>
      </c>
      <c r="B14" s="129"/>
      <c r="C14" s="130"/>
      <c r="D14" s="130"/>
      <c r="E14" s="130"/>
      <c r="F14" s="130">
        <v>12000</v>
      </c>
      <c r="G14" s="131"/>
      <c r="H14" s="131"/>
      <c r="I14" s="132"/>
    </row>
    <row r="15" spans="1:9" s="1" customFormat="1">
      <c r="A15" s="9">
        <v>72111</v>
      </c>
      <c r="B15" s="137"/>
      <c r="C15" s="130"/>
      <c r="D15" s="130"/>
      <c r="E15" s="130"/>
      <c r="F15" s="130"/>
      <c r="G15" s="130">
        <v>3200</v>
      </c>
      <c r="H15" s="130"/>
      <c r="I15" s="132"/>
    </row>
    <row r="16" spans="1:9" s="1" customFormat="1">
      <c r="A16" s="9">
        <v>64132</v>
      </c>
      <c r="B16" s="137"/>
      <c r="C16" s="130">
        <v>1000</v>
      </c>
      <c r="D16" s="130"/>
      <c r="E16" s="130"/>
      <c r="F16" s="130"/>
      <c r="G16" s="130"/>
      <c r="H16" s="130"/>
      <c r="I16" s="132"/>
    </row>
    <row r="17" spans="1:9" s="1" customFormat="1">
      <c r="A17" s="143">
        <v>65267</v>
      </c>
      <c r="B17" s="137"/>
      <c r="C17" s="130"/>
      <c r="D17" s="130"/>
      <c r="E17" s="130"/>
      <c r="F17" s="130"/>
      <c r="G17" s="130">
        <v>12554</v>
      </c>
      <c r="H17" s="130"/>
      <c r="I17" s="132"/>
    </row>
    <row r="18" spans="1:9" s="1" customFormat="1" ht="13.8" thickBot="1">
      <c r="A18" s="138">
        <v>66151</v>
      </c>
      <c r="B18" s="136"/>
      <c r="C18" s="133">
        <v>2000</v>
      </c>
      <c r="D18" s="133"/>
      <c r="E18" s="133"/>
      <c r="F18" s="133"/>
      <c r="G18" s="133"/>
      <c r="H18" s="133"/>
      <c r="I18" s="134"/>
    </row>
    <row r="19" spans="1:9" s="1" customFormat="1" ht="30" customHeight="1" thickBot="1">
      <c r="A19" s="10" t="s">
        <v>17</v>
      </c>
      <c r="B19" s="135">
        <f>SUM(B5:B18)</f>
        <v>1377606.24</v>
      </c>
      <c r="C19" s="135">
        <f t="shared" ref="C19:F19" si="0">SUM(C5:C18)</f>
        <v>3000</v>
      </c>
      <c r="D19" s="135">
        <f t="shared" si="0"/>
        <v>413500</v>
      </c>
      <c r="E19" s="135">
        <f t="shared" si="0"/>
        <v>9396033.0899999999</v>
      </c>
      <c r="F19" s="135">
        <f t="shared" si="0"/>
        <v>15000</v>
      </c>
      <c r="G19" s="135">
        <f>SUM(G5:G18)</f>
        <v>15754</v>
      </c>
      <c r="H19" s="135">
        <f t="shared" ref="H19:I19" si="1">SUM(H5:H18)</f>
        <v>0</v>
      </c>
      <c r="I19" s="135">
        <f t="shared" si="1"/>
        <v>0</v>
      </c>
    </row>
    <row r="20" spans="1:9" s="1" customFormat="1" ht="28.5" customHeight="1" thickBot="1">
      <c r="A20" s="10" t="s">
        <v>36</v>
      </c>
      <c r="B20" s="180">
        <f>B19+C19+D19+E19+F19+G19+I19</f>
        <v>11220893.33</v>
      </c>
      <c r="C20" s="181"/>
      <c r="D20" s="181"/>
      <c r="E20" s="181"/>
      <c r="F20" s="181"/>
      <c r="G20" s="181"/>
      <c r="H20" s="181"/>
      <c r="I20" s="182"/>
    </row>
    <row r="21" spans="1:9">
      <c r="D21" s="30"/>
      <c r="E21" s="31"/>
    </row>
    <row r="22" spans="1:9">
      <c r="C22" s="12"/>
      <c r="D22" s="30"/>
      <c r="E22" s="32"/>
    </row>
    <row r="23" spans="1:9">
      <c r="D23" s="35"/>
      <c r="E23" s="34"/>
    </row>
    <row r="24" spans="1:9">
      <c r="D24" s="35"/>
      <c r="E24" s="14"/>
    </row>
    <row r="25" spans="1:9">
      <c r="C25" s="12"/>
      <c r="D25" s="35"/>
      <c r="E25" s="18"/>
    </row>
    <row r="26" spans="1:9">
      <c r="C26" s="12"/>
      <c r="D26" s="36"/>
      <c r="E26" s="37"/>
    </row>
    <row r="27" spans="1:9">
      <c r="D27" s="30"/>
      <c r="E27" s="31"/>
    </row>
    <row r="28" spans="1:9">
      <c r="D28" s="16"/>
      <c r="E28" s="19"/>
    </row>
    <row r="29" spans="1:9" ht="11.25" customHeight="1">
      <c r="D29" s="13"/>
      <c r="E29" s="14"/>
    </row>
    <row r="30" spans="1:9" ht="24" customHeight="1">
      <c r="B30" s="12"/>
      <c r="D30" s="13"/>
      <c r="E30" s="20"/>
    </row>
    <row r="31" spans="1:9" ht="15" customHeight="1">
      <c r="C31" s="12"/>
      <c r="D31" s="13"/>
      <c r="E31" s="20"/>
    </row>
    <row r="32" spans="1:9" ht="11.25" customHeight="1">
      <c r="D32" s="16"/>
      <c r="E32" s="17"/>
    </row>
    <row r="33" spans="1:5">
      <c r="D33" s="13"/>
      <c r="E33" s="14"/>
    </row>
    <row r="34" spans="1:5" ht="13.5" customHeight="1">
      <c r="B34" s="12"/>
      <c r="D34" s="13"/>
      <c r="E34" s="21"/>
    </row>
    <row r="35" spans="1:5" ht="12.75" customHeight="1">
      <c r="C35" s="12"/>
      <c r="D35" s="13"/>
      <c r="E35" s="32"/>
    </row>
    <row r="36" spans="1:5" ht="12.75" customHeight="1">
      <c r="C36" s="12"/>
      <c r="D36" s="36"/>
      <c r="E36" s="37"/>
    </row>
    <row r="37" spans="1:5">
      <c r="D37" s="30"/>
      <c r="E37" s="31"/>
    </row>
    <row r="38" spans="1:5">
      <c r="C38" s="12"/>
      <c r="D38" s="30"/>
      <c r="E38" s="18"/>
    </row>
    <row r="39" spans="1:5">
      <c r="D39" s="16"/>
      <c r="E39" s="17"/>
    </row>
    <row r="40" spans="1:5">
      <c r="D40" s="13"/>
      <c r="E40" s="14"/>
    </row>
    <row r="41" spans="1:5">
      <c r="D41" s="30"/>
      <c r="E41" s="31"/>
    </row>
    <row r="42" spans="1:5" ht="19.5" customHeight="1">
      <c r="A42" s="40"/>
      <c r="B42" s="29"/>
      <c r="C42" s="29"/>
      <c r="D42" s="29"/>
      <c r="E42" s="40"/>
    </row>
    <row r="43" spans="1:5" ht="15" customHeight="1">
      <c r="A43" s="12"/>
      <c r="D43" s="42"/>
      <c r="E43" s="40"/>
    </row>
    <row r="44" spans="1:5">
      <c r="A44" s="12"/>
      <c r="B44" s="12"/>
      <c r="D44" s="42"/>
      <c r="E44" s="32"/>
    </row>
    <row r="45" spans="1:5">
      <c r="C45" s="12"/>
      <c r="D45" s="30"/>
      <c r="E45" s="40"/>
    </row>
    <row r="46" spans="1:5">
      <c r="D46" s="33"/>
      <c r="E46" s="34"/>
    </row>
    <row r="47" spans="1:5">
      <c r="B47" s="12"/>
      <c r="D47" s="30"/>
      <c r="E47" s="32"/>
    </row>
    <row r="48" spans="1:5">
      <c r="C48" s="12"/>
      <c r="D48" s="30"/>
      <c r="E48" s="32"/>
    </row>
    <row r="49" spans="1:5">
      <c r="D49" s="36"/>
      <c r="E49" s="37"/>
    </row>
    <row r="50" spans="1:5" ht="22.5" customHeight="1">
      <c r="C50" s="12"/>
      <c r="D50" s="30"/>
      <c r="E50" s="38"/>
    </row>
    <row r="51" spans="1:5">
      <c r="D51" s="30"/>
      <c r="E51" s="37"/>
    </row>
    <row r="52" spans="1:5">
      <c r="B52" s="12"/>
      <c r="D52" s="35"/>
      <c r="E52" s="40"/>
    </row>
    <row r="53" spans="1:5">
      <c r="C53" s="12"/>
      <c r="D53" s="35"/>
      <c r="E53" s="41"/>
    </row>
    <row r="54" spans="1:5">
      <c r="D54" s="36"/>
      <c r="E54" s="34"/>
    </row>
    <row r="55" spans="1:5" ht="13.5" customHeight="1">
      <c r="A55" s="12"/>
      <c r="D55" s="42"/>
      <c r="E55" s="40"/>
    </row>
    <row r="56" spans="1:5" ht="13.5" customHeight="1">
      <c r="B56" s="12"/>
      <c r="D56" s="30"/>
      <c r="E56" s="40"/>
    </row>
    <row r="57" spans="1:5" ht="13.5" customHeight="1">
      <c r="C57" s="12"/>
      <c r="D57" s="30"/>
      <c r="E57" s="32"/>
    </row>
    <row r="58" spans="1:5">
      <c r="C58" s="12"/>
      <c r="D58" s="36"/>
      <c r="E58" s="34"/>
    </row>
    <row r="59" spans="1:5">
      <c r="C59" s="12"/>
      <c r="D59" s="30"/>
      <c r="E59" s="32"/>
    </row>
    <row r="60" spans="1:5">
      <c r="D60" s="16"/>
      <c r="E60" s="17"/>
    </row>
    <row r="61" spans="1:5">
      <c r="C61" s="12"/>
      <c r="D61" s="35"/>
      <c r="E61" s="18"/>
    </row>
    <row r="62" spans="1:5">
      <c r="C62" s="12"/>
      <c r="D62" s="36"/>
      <c r="E62" s="37"/>
    </row>
    <row r="63" spans="1:5">
      <c r="D63" s="16"/>
      <c r="E63" s="22"/>
    </row>
    <row r="64" spans="1:5">
      <c r="B64" s="12"/>
      <c r="D64" s="13"/>
      <c r="E64" s="21"/>
    </row>
    <row r="65" spans="1:5">
      <c r="C65" s="12"/>
      <c r="D65" s="13"/>
      <c r="E65" s="32"/>
    </row>
    <row r="66" spans="1:5">
      <c r="C66" s="12"/>
      <c r="D66" s="36"/>
      <c r="E66" s="37"/>
    </row>
    <row r="67" spans="1:5">
      <c r="C67" s="12"/>
      <c r="D67" s="36"/>
      <c r="E67" s="37"/>
    </row>
    <row r="68" spans="1:5">
      <c r="D68" s="30"/>
      <c r="E68" s="31"/>
    </row>
    <row r="69" spans="1:5" ht="18" customHeight="1">
      <c r="A69" s="174"/>
      <c r="B69" s="175"/>
      <c r="C69" s="175"/>
      <c r="D69" s="175"/>
      <c r="E69" s="175"/>
    </row>
    <row r="70" spans="1:5" ht="28.5" customHeight="1">
      <c r="A70" s="43"/>
      <c r="B70" s="43"/>
      <c r="C70" s="43"/>
      <c r="D70" s="44"/>
      <c r="E70" s="15"/>
    </row>
    <row r="72" spans="1:5">
      <c r="A72" s="12"/>
      <c r="B72" s="12"/>
      <c r="C72" s="12"/>
      <c r="D72" s="24"/>
      <c r="E72" s="3"/>
    </row>
    <row r="73" spans="1:5">
      <c r="A73" s="12"/>
      <c r="B73" s="12"/>
      <c r="C73" s="12"/>
      <c r="D73" s="24"/>
      <c r="E73" s="3"/>
    </row>
    <row r="74" spans="1:5" ht="17.25" customHeight="1">
      <c r="A74" s="12"/>
      <c r="B74" s="12"/>
      <c r="C74" s="12"/>
      <c r="D74" s="24"/>
      <c r="E74" s="3"/>
    </row>
    <row r="75" spans="1:5" ht="13.5" customHeight="1">
      <c r="A75" s="12"/>
      <c r="B75" s="12"/>
      <c r="C75" s="12"/>
      <c r="D75" s="24"/>
      <c r="E75" s="3"/>
    </row>
    <row r="76" spans="1:5">
      <c r="A76" s="12"/>
      <c r="B76" s="12"/>
      <c r="C76" s="12"/>
      <c r="D76" s="24"/>
      <c r="E76" s="3"/>
    </row>
    <row r="77" spans="1:5">
      <c r="A77" s="12"/>
      <c r="B77" s="12"/>
      <c r="C77" s="12"/>
    </row>
    <row r="78" spans="1:5">
      <c r="A78" s="12"/>
      <c r="B78" s="12"/>
      <c r="C78" s="12"/>
      <c r="D78" s="24"/>
      <c r="E78" s="3"/>
    </row>
    <row r="79" spans="1:5">
      <c r="A79" s="12"/>
      <c r="B79" s="12"/>
      <c r="C79" s="12"/>
      <c r="D79" s="24"/>
      <c r="E79" s="25"/>
    </row>
    <row r="80" spans="1:5">
      <c r="A80" s="12"/>
      <c r="B80" s="12"/>
      <c r="C80" s="12"/>
      <c r="D80" s="24"/>
      <c r="E80" s="3"/>
    </row>
    <row r="81" spans="1:5" ht="22.5" customHeight="1">
      <c r="A81" s="12"/>
      <c r="B81" s="12"/>
      <c r="C81" s="12"/>
      <c r="D81" s="24"/>
      <c r="E81" s="38"/>
    </row>
    <row r="82" spans="1:5" ht="22.5" customHeight="1">
      <c r="D82" s="36"/>
      <c r="E82" s="39"/>
    </row>
  </sheetData>
  <mergeCells count="4">
    <mergeCell ref="A69:E69"/>
    <mergeCell ref="A1:H1"/>
    <mergeCell ref="B3:I3"/>
    <mergeCell ref="B20:I20"/>
  </mergeCells>
  <phoneticPr fontId="0" type="noConversion"/>
  <printOptions horizontalCentered="1"/>
  <pageMargins left="0.25" right="0.25" top="0.75" bottom="0.75" header="0.3" footer="0.3"/>
  <pageSetup paperSize="9" scale="88" firstPageNumber="2" orientation="landscape" useFirstPageNumber="1" r:id="rId1"/>
  <headerFooter alignWithMargins="0">
    <oddFooter>&amp;R&amp;P</oddFooter>
  </headerFooter>
  <rowBreaks count="1" manualBreakCount="1">
    <brk id="67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41"/>
  <sheetViews>
    <sheetView zoomScaleNormal="100" workbookViewId="0">
      <selection activeCell="D66" sqref="D66"/>
    </sheetView>
  </sheetViews>
  <sheetFormatPr defaultColWidth="11.44140625" defaultRowHeight="13.2"/>
  <cols>
    <col min="1" max="1" width="11.44140625" style="121" bestFit="1" customWidth="1"/>
    <col min="2" max="2" width="31.6640625" style="122" customWidth="1"/>
    <col min="3" max="3" width="14.44140625" style="123" customWidth="1"/>
    <col min="4" max="4" width="11.44140625" style="123" customWidth="1"/>
    <col min="5" max="5" width="12.44140625" style="123" customWidth="1"/>
    <col min="6" max="6" width="11" style="123" customWidth="1"/>
    <col min="7" max="8" width="12.109375" style="123" customWidth="1"/>
    <col min="9" max="9" width="9" style="123" customWidth="1"/>
    <col min="10" max="10" width="12.6640625" style="123" customWidth="1"/>
    <col min="11" max="11" width="10" style="123" bestFit="1" customWidth="1"/>
    <col min="12" max="12" width="12.5546875" style="123" customWidth="1"/>
    <col min="13" max="16384" width="11.44140625" style="70"/>
  </cols>
  <sheetData>
    <row r="1" spans="1:12" ht="24" customHeight="1">
      <c r="A1" s="183" t="s">
        <v>18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</row>
    <row r="2" spans="1:12" ht="15.6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2" s="75" customFormat="1" ht="71.400000000000006">
      <c r="A3" s="72" t="s">
        <v>19</v>
      </c>
      <c r="B3" s="72" t="s">
        <v>20</v>
      </c>
      <c r="C3" s="73" t="s">
        <v>76</v>
      </c>
      <c r="D3" s="73" t="s">
        <v>11</v>
      </c>
      <c r="E3" s="73" t="s">
        <v>12</v>
      </c>
      <c r="F3" s="73" t="s">
        <v>13</v>
      </c>
      <c r="G3" s="73" t="s">
        <v>14</v>
      </c>
      <c r="H3" s="74" t="s">
        <v>103</v>
      </c>
      <c r="I3" s="73" t="s">
        <v>21</v>
      </c>
      <c r="J3" s="73" t="s">
        <v>69</v>
      </c>
      <c r="K3" s="73" t="s">
        <v>16</v>
      </c>
      <c r="L3" s="73" t="s">
        <v>70</v>
      </c>
    </row>
    <row r="4" spans="1:12" s="79" customFormat="1" ht="31.5" customHeight="1">
      <c r="A4" s="76"/>
      <c r="B4" s="77" t="s">
        <v>77</v>
      </c>
      <c r="C4" s="78">
        <f t="shared" ref="C4:L4" si="0">C5+C73+C141</f>
        <v>11177230.24</v>
      </c>
      <c r="D4" s="78">
        <f t="shared" si="0"/>
        <v>1377606.24</v>
      </c>
      <c r="E4" s="78">
        <f t="shared" si="0"/>
        <v>3000</v>
      </c>
      <c r="F4" s="78">
        <f t="shared" si="0"/>
        <v>413500</v>
      </c>
      <c r="G4" s="78">
        <f t="shared" si="0"/>
        <v>399600</v>
      </c>
      <c r="H4" s="78">
        <f t="shared" si="0"/>
        <v>8952770</v>
      </c>
      <c r="I4" s="78">
        <f t="shared" si="0"/>
        <v>15000</v>
      </c>
      <c r="J4" s="78">
        <f t="shared" si="0"/>
        <v>15754</v>
      </c>
      <c r="K4" s="78">
        <f t="shared" si="0"/>
        <v>0</v>
      </c>
      <c r="L4" s="78">
        <f t="shared" si="0"/>
        <v>0</v>
      </c>
    </row>
    <row r="5" spans="1:12" s="83" customFormat="1" ht="30.75" customHeight="1">
      <c r="A5" s="80" t="s">
        <v>34</v>
      </c>
      <c r="B5" s="81" t="s">
        <v>78</v>
      </c>
      <c r="C5" s="82">
        <f t="shared" ref="C5:L5" si="1">C6+C58+C63</f>
        <v>10684005.439999999</v>
      </c>
      <c r="D5" s="82">
        <f t="shared" si="1"/>
        <v>1222481.44</v>
      </c>
      <c r="E5" s="82">
        <f t="shared" si="1"/>
        <v>3000</v>
      </c>
      <c r="F5" s="82">
        <f t="shared" si="1"/>
        <v>413500</v>
      </c>
      <c r="G5" s="82">
        <f t="shared" si="1"/>
        <v>61500</v>
      </c>
      <c r="H5" s="82">
        <f t="shared" si="1"/>
        <v>8952770</v>
      </c>
      <c r="I5" s="82">
        <f t="shared" si="1"/>
        <v>15000</v>
      </c>
      <c r="J5" s="82">
        <f t="shared" si="1"/>
        <v>15754</v>
      </c>
      <c r="K5" s="82">
        <f t="shared" si="1"/>
        <v>0</v>
      </c>
      <c r="L5" s="82">
        <f t="shared" si="1"/>
        <v>0</v>
      </c>
    </row>
    <row r="6" spans="1:12" s="83" customFormat="1" ht="29.25" customHeight="1">
      <c r="A6" s="84" t="s">
        <v>33</v>
      </c>
      <c r="B6" s="85" t="s">
        <v>79</v>
      </c>
      <c r="C6" s="86">
        <f t="shared" ref="C6:L6" si="2">C7+C14+C47+C49+C51</f>
        <v>10668524</v>
      </c>
      <c r="D6" s="86">
        <f t="shared" si="2"/>
        <v>1207000</v>
      </c>
      <c r="E6" s="86">
        <f t="shared" si="2"/>
        <v>3000</v>
      </c>
      <c r="F6" s="86">
        <f t="shared" si="2"/>
        <v>413500</v>
      </c>
      <c r="G6" s="86">
        <f t="shared" si="2"/>
        <v>61500</v>
      </c>
      <c r="H6" s="86">
        <f t="shared" si="2"/>
        <v>8952770</v>
      </c>
      <c r="I6" s="86">
        <f t="shared" si="2"/>
        <v>15000</v>
      </c>
      <c r="J6" s="86">
        <f t="shared" si="2"/>
        <v>15754</v>
      </c>
      <c r="K6" s="86">
        <f t="shared" si="2"/>
        <v>0</v>
      </c>
      <c r="L6" s="86">
        <f t="shared" si="2"/>
        <v>0</v>
      </c>
    </row>
    <row r="7" spans="1:12" s="83" customFormat="1">
      <c r="A7" s="87">
        <v>31</v>
      </c>
      <c r="B7" s="88" t="s">
        <v>22</v>
      </c>
      <c r="C7" s="89">
        <f>SUM(C8:C13)</f>
        <v>8841970</v>
      </c>
      <c r="D7" s="89">
        <f t="shared" ref="D7:L7" si="3">SUM(D8:D13)</f>
        <v>0</v>
      </c>
      <c r="E7" s="89">
        <f t="shared" si="3"/>
        <v>0</v>
      </c>
      <c r="F7" s="89">
        <f t="shared" si="3"/>
        <v>0</v>
      </c>
      <c r="G7" s="90">
        <f t="shared" si="3"/>
        <v>0</v>
      </c>
      <c r="H7" s="91">
        <f t="shared" ref="H7" si="4">SUM(H8:H13)</f>
        <v>8841970</v>
      </c>
      <c r="I7" s="89">
        <f t="shared" si="3"/>
        <v>0</v>
      </c>
      <c r="J7" s="89">
        <f t="shared" si="3"/>
        <v>0</v>
      </c>
      <c r="K7" s="89">
        <f t="shared" si="3"/>
        <v>0</v>
      </c>
      <c r="L7" s="89">
        <f t="shared" si="3"/>
        <v>0</v>
      </c>
    </row>
    <row r="8" spans="1:12">
      <c r="A8" s="92">
        <v>3111</v>
      </c>
      <c r="B8" s="93" t="s">
        <v>37</v>
      </c>
      <c r="C8" s="94">
        <f>SUM(D8:L8)</f>
        <v>7200000</v>
      </c>
      <c r="D8" s="94">
        <v>0</v>
      </c>
      <c r="E8" s="94">
        <v>0</v>
      </c>
      <c r="F8" s="94">
        <v>0</v>
      </c>
      <c r="G8" s="95">
        <v>0</v>
      </c>
      <c r="H8" s="96">
        <v>7200000</v>
      </c>
      <c r="I8" s="94">
        <v>0</v>
      </c>
      <c r="J8" s="94">
        <v>0</v>
      </c>
      <c r="K8" s="94">
        <v>0</v>
      </c>
      <c r="L8" s="94">
        <v>0</v>
      </c>
    </row>
    <row r="9" spans="1:12">
      <c r="A9" s="92">
        <v>3113</v>
      </c>
      <c r="B9" s="93" t="s">
        <v>44</v>
      </c>
      <c r="C9" s="94">
        <f t="shared" ref="C9:C12" si="5">SUM(D9:L9)</f>
        <v>31300</v>
      </c>
      <c r="D9" s="94">
        <v>0</v>
      </c>
      <c r="E9" s="94">
        <v>0</v>
      </c>
      <c r="F9" s="94">
        <v>0</v>
      </c>
      <c r="G9" s="95">
        <v>0</v>
      </c>
      <c r="H9" s="96">
        <v>31300</v>
      </c>
      <c r="I9" s="94">
        <v>0</v>
      </c>
      <c r="J9" s="94">
        <v>0</v>
      </c>
      <c r="K9" s="94">
        <v>0</v>
      </c>
      <c r="L9" s="94">
        <v>0</v>
      </c>
    </row>
    <row r="10" spans="1:12">
      <c r="A10" s="92">
        <v>3114</v>
      </c>
      <c r="B10" s="93" t="s">
        <v>45</v>
      </c>
      <c r="C10" s="94">
        <f t="shared" si="5"/>
        <v>133860</v>
      </c>
      <c r="D10" s="94">
        <v>0</v>
      </c>
      <c r="E10" s="94">
        <v>0</v>
      </c>
      <c r="F10" s="94">
        <v>0</v>
      </c>
      <c r="G10" s="95">
        <v>0</v>
      </c>
      <c r="H10" s="96">
        <v>133860</v>
      </c>
      <c r="I10" s="94">
        <v>0</v>
      </c>
      <c r="J10" s="94">
        <v>0</v>
      </c>
      <c r="K10" s="94">
        <v>0</v>
      </c>
      <c r="L10" s="94">
        <v>0</v>
      </c>
    </row>
    <row r="11" spans="1:12">
      <c r="A11" s="92">
        <v>3121</v>
      </c>
      <c r="B11" s="93" t="s">
        <v>23</v>
      </c>
      <c r="C11" s="94">
        <f t="shared" si="5"/>
        <v>210000</v>
      </c>
      <c r="D11" s="94">
        <v>0</v>
      </c>
      <c r="E11" s="94">
        <v>0</v>
      </c>
      <c r="F11" s="94">
        <v>0</v>
      </c>
      <c r="G11" s="95">
        <v>0</v>
      </c>
      <c r="H11" s="96">
        <v>210000</v>
      </c>
      <c r="I11" s="94">
        <v>0</v>
      </c>
      <c r="J11" s="94">
        <v>0</v>
      </c>
      <c r="K11" s="94">
        <v>0</v>
      </c>
      <c r="L11" s="94">
        <v>0</v>
      </c>
    </row>
    <row r="12" spans="1:12">
      <c r="A12" s="92">
        <v>3132</v>
      </c>
      <c r="B12" s="93" t="s">
        <v>38</v>
      </c>
      <c r="C12" s="94">
        <f t="shared" si="5"/>
        <v>1141600</v>
      </c>
      <c r="D12" s="94">
        <v>0</v>
      </c>
      <c r="E12" s="94">
        <v>0</v>
      </c>
      <c r="F12" s="94">
        <v>0</v>
      </c>
      <c r="G12" s="95">
        <v>0</v>
      </c>
      <c r="H12" s="96">
        <v>1141600</v>
      </c>
      <c r="I12" s="94">
        <v>0</v>
      </c>
      <c r="J12" s="94">
        <v>0</v>
      </c>
      <c r="K12" s="94">
        <v>0</v>
      </c>
      <c r="L12" s="94">
        <v>0</v>
      </c>
    </row>
    <row r="13" spans="1:12" ht="21">
      <c r="A13" s="92">
        <v>3133</v>
      </c>
      <c r="B13" s="93" t="s">
        <v>39</v>
      </c>
      <c r="C13" s="94">
        <f t="shared" ref="C13" si="6">SUM(D13:L13)</f>
        <v>125210</v>
      </c>
      <c r="D13" s="94">
        <v>0</v>
      </c>
      <c r="E13" s="94">
        <v>0</v>
      </c>
      <c r="F13" s="94">
        <v>0</v>
      </c>
      <c r="G13" s="95">
        <v>0</v>
      </c>
      <c r="H13" s="96">
        <v>125210</v>
      </c>
      <c r="I13" s="94">
        <v>0</v>
      </c>
      <c r="J13" s="94">
        <v>0</v>
      </c>
      <c r="K13" s="94">
        <v>0</v>
      </c>
      <c r="L13" s="94">
        <v>0</v>
      </c>
    </row>
    <row r="14" spans="1:12" s="83" customFormat="1">
      <c r="A14" s="87">
        <v>32</v>
      </c>
      <c r="B14" s="88" t="s">
        <v>24</v>
      </c>
      <c r="C14" s="89">
        <f t="shared" ref="C14:L14" si="7">C15+C19+C28+C41</f>
        <v>1757654</v>
      </c>
      <c r="D14" s="89">
        <f t="shared" si="7"/>
        <v>1200500</v>
      </c>
      <c r="E14" s="89">
        <f t="shared" si="7"/>
        <v>1000</v>
      </c>
      <c r="F14" s="89">
        <f t="shared" si="7"/>
        <v>412000</v>
      </c>
      <c r="G14" s="90">
        <f t="shared" si="7"/>
        <v>13500</v>
      </c>
      <c r="H14" s="91">
        <f t="shared" si="7"/>
        <v>110800</v>
      </c>
      <c r="I14" s="89">
        <f t="shared" si="7"/>
        <v>4100</v>
      </c>
      <c r="J14" s="89">
        <f t="shared" si="7"/>
        <v>15754</v>
      </c>
      <c r="K14" s="89">
        <f t="shared" si="7"/>
        <v>0</v>
      </c>
      <c r="L14" s="89">
        <f t="shared" si="7"/>
        <v>0</v>
      </c>
    </row>
    <row r="15" spans="1:12" s="83" customFormat="1">
      <c r="A15" s="87">
        <v>321</v>
      </c>
      <c r="B15" s="88" t="s">
        <v>25</v>
      </c>
      <c r="C15" s="89">
        <f>SUM(C16:C18)</f>
        <v>134400</v>
      </c>
      <c r="D15" s="89">
        <f>SUM(D16:D18)</f>
        <v>44800</v>
      </c>
      <c r="E15" s="89">
        <f t="shared" ref="E15:L15" si="8">SUM(E16:E18)</f>
        <v>0</v>
      </c>
      <c r="F15" s="89">
        <f t="shared" si="8"/>
        <v>9000</v>
      </c>
      <c r="G15" s="90">
        <f t="shared" si="8"/>
        <v>600</v>
      </c>
      <c r="H15" s="91">
        <f t="shared" ref="H15" si="9">SUM(H16:H18)</f>
        <v>80000</v>
      </c>
      <c r="I15" s="89">
        <f t="shared" si="8"/>
        <v>0</v>
      </c>
      <c r="J15" s="89">
        <f t="shared" si="8"/>
        <v>0</v>
      </c>
      <c r="K15" s="89">
        <f t="shared" si="8"/>
        <v>0</v>
      </c>
      <c r="L15" s="89">
        <f t="shared" si="8"/>
        <v>0</v>
      </c>
    </row>
    <row r="16" spans="1:12">
      <c r="A16" s="92">
        <v>3211</v>
      </c>
      <c r="B16" s="93" t="s">
        <v>46</v>
      </c>
      <c r="C16" s="94">
        <f>SUM(D16:L16)</f>
        <v>44400</v>
      </c>
      <c r="D16" s="94">
        <v>34800</v>
      </c>
      <c r="E16" s="94">
        <v>0</v>
      </c>
      <c r="F16" s="94">
        <v>9000</v>
      </c>
      <c r="G16" s="95">
        <v>600</v>
      </c>
      <c r="H16" s="96">
        <v>0</v>
      </c>
      <c r="I16" s="94">
        <v>0</v>
      </c>
      <c r="J16" s="94">
        <v>0</v>
      </c>
      <c r="K16" s="94">
        <v>0</v>
      </c>
      <c r="L16" s="94">
        <v>0</v>
      </c>
    </row>
    <row r="17" spans="1:12">
      <c r="A17" s="92">
        <v>3212</v>
      </c>
      <c r="B17" s="93" t="s">
        <v>80</v>
      </c>
      <c r="C17" s="94">
        <f t="shared" ref="C17:C27" si="10">SUM(D17:L17)</f>
        <v>80000</v>
      </c>
      <c r="D17" s="94">
        <v>0</v>
      </c>
      <c r="E17" s="94">
        <v>0</v>
      </c>
      <c r="F17" s="94">
        <v>0</v>
      </c>
      <c r="G17" s="97">
        <v>0</v>
      </c>
      <c r="H17" s="96">
        <v>80000</v>
      </c>
      <c r="I17" s="94">
        <v>0</v>
      </c>
      <c r="J17" s="94">
        <v>0</v>
      </c>
      <c r="K17" s="94">
        <v>0</v>
      </c>
      <c r="L17" s="94">
        <v>0</v>
      </c>
    </row>
    <row r="18" spans="1:12">
      <c r="A18" s="92">
        <v>3213</v>
      </c>
      <c r="B18" s="93" t="s">
        <v>47</v>
      </c>
      <c r="C18" s="94">
        <f t="shared" si="10"/>
        <v>10000</v>
      </c>
      <c r="D18" s="94">
        <v>10000</v>
      </c>
      <c r="E18" s="94">
        <v>0</v>
      </c>
      <c r="F18" s="94">
        <v>0</v>
      </c>
      <c r="G18" s="95">
        <v>0</v>
      </c>
      <c r="H18" s="96">
        <v>0</v>
      </c>
      <c r="I18" s="94">
        <v>0</v>
      </c>
      <c r="J18" s="94">
        <v>0</v>
      </c>
      <c r="K18" s="94">
        <v>0</v>
      </c>
      <c r="L18" s="94">
        <v>0</v>
      </c>
    </row>
    <row r="19" spans="1:12" s="83" customFormat="1">
      <c r="A19" s="87">
        <v>322</v>
      </c>
      <c r="B19" s="88" t="s">
        <v>26</v>
      </c>
      <c r="C19" s="89">
        <f>SUM(C20:C27)</f>
        <v>761070</v>
      </c>
      <c r="D19" s="89">
        <f>SUM(D20:D27)</f>
        <v>376370</v>
      </c>
      <c r="E19" s="89">
        <f t="shared" ref="E19:L19" si="11">SUM(E20:E27)</f>
        <v>1000</v>
      </c>
      <c r="F19" s="89">
        <f t="shared" si="11"/>
        <v>365000</v>
      </c>
      <c r="G19" s="90">
        <f t="shared" si="11"/>
        <v>12900</v>
      </c>
      <c r="H19" s="91">
        <f t="shared" si="11"/>
        <v>0</v>
      </c>
      <c r="I19" s="89">
        <f t="shared" si="11"/>
        <v>2600</v>
      </c>
      <c r="J19" s="89">
        <f t="shared" si="11"/>
        <v>3200</v>
      </c>
      <c r="K19" s="89">
        <f t="shared" si="11"/>
        <v>0</v>
      </c>
      <c r="L19" s="89">
        <f t="shared" si="11"/>
        <v>0</v>
      </c>
    </row>
    <row r="20" spans="1:12">
      <c r="A20" s="92">
        <v>3221</v>
      </c>
      <c r="B20" s="93" t="s">
        <v>40</v>
      </c>
      <c r="C20" s="94">
        <f t="shared" si="10"/>
        <v>92900</v>
      </c>
      <c r="D20" s="94">
        <v>81000</v>
      </c>
      <c r="E20" s="94">
        <v>1000</v>
      </c>
      <c r="F20" s="94">
        <v>3000</v>
      </c>
      <c r="G20" s="95">
        <v>6400</v>
      </c>
      <c r="H20" s="96">
        <v>0</v>
      </c>
      <c r="I20" s="94">
        <v>1500</v>
      </c>
      <c r="J20" s="94">
        <v>0</v>
      </c>
      <c r="K20" s="94">
        <v>0</v>
      </c>
      <c r="L20" s="94">
        <v>0</v>
      </c>
    </row>
    <row r="21" spans="1:12">
      <c r="A21" s="92">
        <v>3222</v>
      </c>
      <c r="B21" s="93" t="s">
        <v>41</v>
      </c>
      <c r="C21" s="94">
        <f t="shared" si="10"/>
        <v>306500</v>
      </c>
      <c r="D21" s="94">
        <v>0</v>
      </c>
      <c r="E21" s="94">
        <v>0</v>
      </c>
      <c r="F21" s="94">
        <v>300000</v>
      </c>
      <c r="G21" s="95">
        <v>6500</v>
      </c>
      <c r="H21" s="96">
        <v>0</v>
      </c>
      <c r="I21" s="94">
        <v>0</v>
      </c>
      <c r="J21" s="94">
        <v>0</v>
      </c>
      <c r="K21" s="94">
        <v>0</v>
      </c>
      <c r="L21" s="94">
        <v>0</v>
      </c>
    </row>
    <row r="22" spans="1:12">
      <c r="A22" s="92">
        <v>3223</v>
      </c>
      <c r="B22" s="93" t="s">
        <v>81</v>
      </c>
      <c r="C22" s="94">
        <f t="shared" si="10"/>
        <v>171000</v>
      </c>
      <c r="D22" s="94">
        <v>155000</v>
      </c>
      <c r="E22" s="94">
        <v>0</v>
      </c>
      <c r="F22" s="94">
        <v>16000</v>
      </c>
      <c r="G22" s="95">
        <v>0</v>
      </c>
      <c r="H22" s="96">
        <v>0</v>
      </c>
      <c r="I22" s="94">
        <v>0</v>
      </c>
      <c r="J22" s="94">
        <v>0</v>
      </c>
      <c r="K22" s="94">
        <v>0</v>
      </c>
      <c r="L22" s="94">
        <v>0</v>
      </c>
    </row>
    <row r="23" spans="1:12">
      <c r="A23" s="92">
        <v>3223</v>
      </c>
      <c r="B23" s="93" t="s">
        <v>102</v>
      </c>
      <c r="C23" s="94">
        <f t="shared" si="10"/>
        <v>140000</v>
      </c>
      <c r="D23" s="94">
        <v>100000</v>
      </c>
      <c r="E23" s="94">
        <v>0</v>
      </c>
      <c r="F23" s="94">
        <v>40000</v>
      </c>
      <c r="G23" s="95">
        <v>0</v>
      </c>
      <c r="H23" s="96">
        <v>0</v>
      </c>
      <c r="I23" s="94">
        <v>0</v>
      </c>
      <c r="J23" s="94">
        <v>0</v>
      </c>
      <c r="K23" s="94">
        <v>0</v>
      </c>
      <c r="L23" s="94">
        <v>0</v>
      </c>
    </row>
    <row r="24" spans="1:12">
      <c r="A24" s="92">
        <v>3223</v>
      </c>
      <c r="B24" s="93" t="s">
        <v>82</v>
      </c>
      <c r="C24" s="94">
        <f t="shared" si="10"/>
        <v>10870</v>
      </c>
      <c r="D24" s="94">
        <v>10870</v>
      </c>
      <c r="E24" s="94">
        <v>0</v>
      </c>
      <c r="F24" s="94">
        <v>0</v>
      </c>
      <c r="G24" s="95">
        <v>0</v>
      </c>
      <c r="H24" s="96">
        <v>0</v>
      </c>
      <c r="I24" s="94">
        <v>0</v>
      </c>
      <c r="J24" s="94">
        <v>0</v>
      </c>
      <c r="K24" s="94">
        <v>0</v>
      </c>
      <c r="L24" s="94">
        <v>0</v>
      </c>
    </row>
    <row r="25" spans="1:12" ht="21">
      <c r="A25" s="92">
        <v>3224</v>
      </c>
      <c r="B25" s="93" t="s">
        <v>48</v>
      </c>
      <c r="C25" s="94">
        <f t="shared" si="10"/>
        <v>30200</v>
      </c>
      <c r="D25" s="94">
        <v>25000</v>
      </c>
      <c r="E25" s="94">
        <v>0</v>
      </c>
      <c r="F25" s="94">
        <v>2000</v>
      </c>
      <c r="G25" s="95">
        <v>0</v>
      </c>
      <c r="H25" s="96">
        <v>0</v>
      </c>
      <c r="I25" s="94">
        <v>0</v>
      </c>
      <c r="J25" s="94">
        <v>3200</v>
      </c>
      <c r="K25" s="94">
        <v>0</v>
      </c>
      <c r="L25" s="94">
        <v>0</v>
      </c>
    </row>
    <row r="26" spans="1:12">
      <c r="A26" s="92">
        <v>3225</v>
      </c>
      <c r="B26" s="93" t="s">
        <v>49</v>
      </c>
      <c r="C26" s="94">
        <f t="shared" si="10"/>
        <v>5100</v>
      </c>
      <c r="D26" s="94">
        <v>1000</v>
      </c>
      <c r="E26" s="94">
        <v>0</v>
      </c>
      <c r="F26" s="94">
        <v>3000</v>
      </c>
      <c r="G26" s="95">
        <v>0</v>
      </c>
      <c r="H26" s="96">
        <v>0</v>
      </c>
      <c r="I26" s="94">
        <v>1100</v>
      </c>
      <c r="J26" s="94">
        <v>0</v>
      </c>
      <c r="K26" s="94">
        <v>0</v>
      </c>
      <c r="L26" s="94">
        <v>0</v>
      </c>
    </row>
    <row r="27" spans="1:12">
      <c r="A27" s="92">
        <v>3227</v>
      </c>
      <c r="B27" s="93" t="s">
        <v>50</v>
      </c>
      <c r="C27" s="94">
        <f t="shared" si="10"/>
        <v>4500</v>
      </c>
      <c r="D27" s="94">
        <v>3500</v>
      </c>
      <c r="E27" s="94">
        <v>0</v>
      </c>
      <c r="F27" s="94">
        <v>1000</v>
      </c>
      <c r="G27" s="95">
        <v>0</v>
      </c>
      <c r="H27" s="98">
        <v>0</v>
      </c>
      <c r="I27" s="94">
        <v>0</v>
      </c>
      <c r="J27" s="94">
        <v>0</v>
      </c>
      <c r="K27" s="94">
        <v>0</v>
      </c>
      <c r="L27" s="94">
        <v>0</v>
      </c>
    </row>
    <row r="28" spans="1:12" s="83" customFormat="1">
      <c r="A28" s="87">
        <v>323</v>
      </c>
      <c r="B28" s="88" t="s">
        <v>27</v>
      </c>
      <c r="C28" s="89">
        <f>SUM(C29:C40)</f>
        <v>838362</v>
      </c>
      <c r="D28" s="89">
        <f>SUM(D29:D40)</f>
        <v>758008</v>
      </c>
      <c r="E28" s="89">
        <f t="shared" ref="E28:L28" si="12">SUM(E29:E40)</f>
        <v>0</v>
      </c>
      <c r="F28" s="89">
        <f t="shared" si="12"/>
        <v>37000</v>
      </c>
      <c r="G28" s="90">
        <f t="shared" si="12"/>
        <v>0</v>
      </c>
      <c r="H28" s="99">
        <f t="shared" si="12"/>
        <v>30800</v>
      </c>
      <c r="I28" s="89">
        <f t="shared" si="12"/>
        <v>0</v>
      </c>
      <c r="J28" s="89">
        <f t="shared" si="12"/>
        <v>12554</v>
      </c>
      <c r="K28" s="89">
        <f t="shared" si="12"/>
        <v>0</v>
      </c>
      <c r="L28" s="89">
        <f t="shared" si="12"/>
        <v>0</v>
      </c>
    </row>
    <row r="29" spans="1:12">
      <c r="A29" s="92">
        <v>3231</v>
      </c>
      <c r="B29" s="93" t="s">
        <v>51</v>
      </c>
      <c r="C29" s="94">
        <f>SUM(D29:L29)</f>
        <v>57450</v>
      </c>
      <c r="D29" s="94">
        <v>37450</v>
      </c>
      <c r="E29" s="94">
        <v>0</v>
      </c>
      <c r="F29" s="94">
        <v>20000</v>
      </c>
      <c r="G29" s="95">
        <v>0</v>
      </c>
      <c r="H29" s="98">
        <v>0</v>
      </c>
      <c r="I29" s="94">
        <v>0</v>
      </c>
      <c r="J29" s="94">
        <v>0</v>
      </c>
      <c r="K29" s="94">
        <v>0</v>
      </c>
      <c r="L29" s="94">
        <v>0</v>
      </c>
    </row>
    <row r="30" spans="1:12">
      <c r="A30" s="92">
        <v>3231</v>
      </c>
      <c r="B30" s="93" t="s">
        <v>99</v>
      </c>
      <c r="C30" s="94">
        <f>SUM(D30:L30)</f>
        <v>523125</v>
      </c>
      <c r="D30" s="94">
        <v>523125</v>
      </c>
      <c r="E30" s="94">
        <v>0</v>
      </c>
      <c r="F30" s="94">
        <v>0</v>
      </c>
      <c r="G30" s="95">
        <v>0</v>
      </c>
      <c r="H30" s="98">
        <v>0</v>
      </c>
      <c r="I30" s="94">
        <v>0</v>
      </c>
      <c r="J30" s="94">
        <v>0</v>
      </c>
      <c r="K30" s="94">
        <v>0</v>
      </c>
      <c r="L30" s="94">
        <v>0</v>
      </c>
    </row>
    <row r="31" spans="1:12">
      <c r="A31" s="92">
        <v>3232</v>
      </c>
      <c r="B31" s="93" t="s">
        <v>43</v>
      </c>
      <c r="C31" s="94">
        <f t="shared" ref="C31:C40" si="13">SUM(D31:L31)</f>
        <v>44637</v>
      </c>
      <c r="D31" s="94">
        <v>28083</v>
      </c>
      <c r="E31" s="94">
        <v>0</v>
      </c>
      <c r="F31" s="94">
        <v>4000</v>
      </c>
      <c r="G31" s="95">
        <v>0</v>
      </c>
      <c r="H31" s="98">
        <v>0</v>
      </c>
      <c r="I31" s="94">
        <v>0</v>
      </c>
      <c r="J31" s="94">
        <v>12554</v>
      </c>
      <c r="K31" s="94">
        <v>0</v>
      </c>
      <c r="L31" s="94">
        <v>0</v>
      </c>
    </row>
    <row r="32" spans="1:12">
      <c r="A32" s="92">
        <v>3233</v>
      </c>
      <c r="B32" s="93" t="s">
        <v>52</v>
      </c>
      <c r="C32" s="94">
        <f t="shared" si="13"/>
        <v>500</v>
      </c>
      <c r="D32" s="94">
        <v>500</v>
      </c>
      <c r="E32" s="94">
        <v>0</v>
      </c>
      <c r="F32" s="94">
        <v>0</v>
      </c>
      <c r="G32" s="95">
        <v>0</v>
      </c>
      <c r="H32" s="98">
        <v>0</v>
      </c>
      <c r="I32" s="94">
        <v>0</v>
      </c>
      <c r="J32" s="94">
        <v>0</v>
      </c>
      <c r="K32" s="94">
        <v>0</v>
      </c>
      <c r="L32" s="94">
        <v>0</v>
      </c>
    </row>
    <row r="33" spans="1:12">
      <c r="A33" s="92">
        <v>3234</v>
      </c>
      <c r="B33" s="93" t="s">
        <v>83</v>
      </c>
      <c r="C33" s="94">
        <f t="shared" si="13"/>
        <v>23500</v>
      </c>
      <c r="D33" s="94">
        <v>16000</v>
      </c>
      <c r="E33" s="94">
        <v>0</v>
      </c>
      <c r="F33" s="94">
        <v>7500</v>
      </c>
      <c r="G33" s="95">
        <v>0</v>
      </c>
      <c r="H33" s="98">
        <v>0</v>
      </c>
      <c r="I33" s="94">
        <v>0</v>
      </c>
      <c r="J33" s="94">
        <v>0</v>
      </c>
      <c r="K33" s="94">
        <v>0</v>
      </c>
      <c r="L33" s="94">
        <v>0</v>
      </c>
    </row>
    <row r="34" spans="1:12">
      <c r="A34" s="92">
        <v>3234</v>
      </c>
      <c r="B34" s="93" t="s">
        <v>84</v>
      </c>
      <c r="C34" s="94">
        <f t="shared" si="13"/>
        <v>26000</v>
      </c>
      <c r="D34" s="94">
        <v>26000</v>
      </c>
      <c r="E34" s="94">
        <v>0</v>
      </c>
      <c r="F34" s="94">
        <v>0</v>
      </c>
      <c r="G34" s="95">
        <v>0</v>
      </c>
      <c r="H34" s="98">
        <v>0</v>
      </c>
      <c r="I34" s="94">
        <v>0</v>
      </c>
      <c r="J34" s="94">
        <v>0</v>
      </c>
      <c r="K34" s="94">
        <v>0</v>
      </c>
      <c r="L34" s="94">
        <v>0</v>
      </c>
    </row>
    <row r="35" spans="1:12">
      <c r="A35" s="92">
        <v>3234</v>
      </c>
      <c r="B35" s="93" t="s">
        <v>85</v>
      </c>
      <c r="C35" s="94">
        <f t="shared" si="13"/>
        <v>28000</v>
      </c>
      <c r="D35" s="94">
        <v>28000</v>
      </c>
      <c r="E35" s="94">
        <v>0</v>
      </c>
      <c r="F35" s="94">
        <v>0</v>
      </c>
      <c r="G35" s="95">
        <v>0</v>
      </c>
      <c r="H35" s="98">
        <v>0</v>
      </c>
      <c r="I35" s="94">
        <v>0</v>
      </c>
      <c r="J35" s="94">
        <v>0</v>
      </c>
      <c r="K35" s="94">
        <v>0</v>
      </c>
      <c r="L35" s="94">
        <v>0</v>
      </c>
    </row>
    <row r="36" spans="1:12">
      <c r="A36" s="92">
        <v>3235</v>
      </c>
      <c r="B36" s="93" t="s">
        <v>53</v>
      </c>
      <c r="C36" s="94">
        <f t="shared" si="13"/>
        <v>58145</v>
      </c>
      <c r="D36" s="94">
        <v>58145</v>
      </c>
      <c r="E36" s="94">
        <v>0</v>
      </c>
      <c r="F36" s="94">
        <v>0</v>
      </c>
      <c r="G36" s="95">
        <v>0</v>
      </c>
      <c r="H36" s="98">
        <v>0</v>
      </c>
      <c r="I36" s="94">
        <v>0</v>
      </c>
      <c r="J36" s="94">
        <v>0</v>
      </c>
      <c r="K36" s="94">
        <v>0</v>
      </c>
      <c r="L36" s="94">
        <v>0</v>
      </c>
    </row>
    <row r="37" spans="1:12">
      <c r="A37" s="92">
        <v>3236</v>
      </c>
      <c r="B37" s="93" t="s">
        <v>55</v>
      </c>
      <c r="C37" s="94">
        <f t="shared" si="13"/>
        <v>30500</v>
      </c>
      <c r="D37" s="94">
        <v>25000</v>
      </c>
      <c r="E37" s="94">
        <v>0</v>
      </c>
      <c r="F37" s="94">
        <v>5500</v>
      </c>
      <c r="G37" s="95">
        <v>0</v>
      </c>
      <c r="H37" s="98">
        <v>0</v>
      </c>
      <c r="I37" s="94">
        <v>0</v>
      </c>
      <c r="J37" s="94">
        <v>0</v>
      </c>
      <c r="K37" s="94">
        <v>0</v>
      </c>
      <c r="L37" s="94">
        <v>0</v>
      </c>
    </row>
    <row r="38" spans="1:12">
      <c r="A38" s="92">
        <v>3237</v>
      </c>
      <c r="B38" s="93" t="s">
        <v>56</v>
      </c>
      <c r="C38" s="94">
        <f t="shared" si="13"/>
        <v>35800</v>
      </c>
      <c r="D38" s="94">
        <v>5000</v>
      </c>
      <c r="E38" s="94">
        <v>0</v>
      </c>
      <c r="F38" s="94">
        <v>0</v>
      </c>
      <c r="G38" s="95">
        <v>0</v>
      </c>
      <c r="H38" s="98">
        <v>30800</v>
      </c>
      <c r="I38" s="94">
        <v>0</v>
      </c>
      <c r="J38" s="94">
        <v>0</v>
      </c>
      <c r="K38" s="94">
        <v>0</v>
      </c>
      <c r="L38" s="94">
        <v>0</v>
      </c>
    </row>
    <row r="39" spans="1:12">
      <c r="A39" s="92">
        <v>3238</v>
      </c>
      <c r="B39" s="93" t="s">
        <v>57</v>
      </c>
      <c r="C39" s="94">
        <f t="shared" si="13"/>
        <v>6000</v>
      </c>
      <c r="D39" s="94">
        <v>6000</v>
      </c>
      <c r="E39" s="94">
        <v>0</v>
      </c>
      <c r="F39" s="94">
        <v>0</v>
      </c>
      <c r="G39" s="95">
        <v>0</v>
      </c>
      <c r="H39" s="98">
        <v>0</v>
      </c>
      <c r="I39" s="94">
        <v>0</v>
      </c>
      <c r="J39" s="94">
        <v>0</v>
      </c>
      <c r="K39" s="94">
        <v>0</v>
      </c>
      <c r="L39" s="94">
        <v>0</v>
      </c>
    </row>
    <row r="40" spans="1:12">
      <c r="A40" s="92">
        <v>3239</v>
      </c>
      <c r="B40" s="93" t="s">
        <v>58</v>
      </c>
      <c r="C40" s="94">
        <f t="shared" si="13"/>
        <v>4705</v>
      </c>
      <c r="D40" s="94">
        <v>4705</v>
      </c>
      <c r="E40" s="94">
        <v>0</v>
      </c>
      <c r="F40" s="94">
        <v>0</v>
      </c>
      <c r="G40" s="95">
        <v>0</v>
      </c>
      <c r="H40" s="98">
        <v>0</v>
      </c>
      <c r="I40" s="94">
        <v>0</v>
      </c>
      <c r="J40" s="94">
        <v>0</v>
      </c>
      <c r="K40" s="94">
        <v>0</v>
      </c>
      <c r="L40" s="94">
        <v>0</v>
      </c>
    </row>
    <row r="41" spans="1:12" s="83" customFormat="1">
      <c r="A41" s="87">
        <v>329</v>
      </c>
      <c r="B41" s="88" t="s">
        <v>28</v>
      </c>
      <c r="C41" s="89">
        <f>SUM(C42:C46)</f>
        <v>23822</v>
      </c>
      <c r="D41" s="89">
        <f>SUM(D42:D46)</f>
        <v>21322</v>
      </c>
      <c r="E41" s="89">
        <f t="shared" ref="E41:L41" si="14">SUM(E42:E46)</f>
        <v>0</v>
      </c>
      <c r="F41" s="89">
        <f t="shared" si="14"/>
        <v>1000</v>
      </c>
      <c r="G41" s="90">
        <f t="shared" si="14"/>
        <v>0</v>
      </c>
      <c r="H41" s="99">
        <f t="shared" si="14"/>
        <v>0</v>
      </c>
      <c r="I41" s="90">
        <f t="shared" si="14"/>
        <v>1500</v>
      </c>
      <c r="J41" s="90">
        <f t="shared" si="14"/>
        <v>0</v>
      </c>
      <c r="K41" s="89">
        <f t="shared" si="14"/>
        <v>0</v>
      </c>
      <c r="L41" s="89">
        <f t="shared" si="14"/>
        <v>0</v>
      </c>
    </row>
    <row r="42" spans="1:12">
      <c r="A42" s="92">
        <v>3292</v>
      </c>
      <c r="B42" s="93" t="s">
        <v>59</v>
      </c>
      <c r="C42" s="94">
        <f>SUM(D42:L42)</f>
        <v>13000</v>
      </c>
      <c r="D42" s="94">
        <v>13000</v>
      </c>
      <c r="E42" s="94">
        <v>0</v>
      </c>
      <c r="F42" s="94">
        <v>0</v>
      </c>
      <c r="G42" s="95">
        <v>0</v>
      </c>
      <c r="H42" s="98">
        <v>0</v>
      </c>
      <c r="I42" s="94">
        <v>0</v>
      </c>
      <c r="J42" s="94">
        <v>0</v>
      </c>
      <c r="K42" s="94">
        <v>0</v>
      </c>
      <c r="L42" s="94">
        <v>0</v>
      </c>
    </row>
    <row r="43" spans="1:12">
      <c r="A43" s="92">
        <v>3292</v>
      </c>
      <c r="B43" s="93" t="s">
        <v>98</v>
      </c>
      <c r="C43" s="94">
        <f t="shared" ref="C43:C46" si="15">SUM(D43:L43)</f>
        <v>3087</v>
      </c>
      <c r="D43" s="94">
        <v>3087</v>
      </c>
      <c r="E43" s="94">
        <v>0</v>
      </c>
      <c r="F43" s="94">
        <v>0</v>
      </c>
      <c r="G43" s="95">
        <v>0</v>
      </c>
      <c r="H43" s="98">
        <v>0</v>
      </c>
      <c r="I43" s="94">
        <v>0</v>
      </c>
      <c r="J43" s="94">
        <v>0</v>
      </c>
      <c r="K43" s="94">
        <v>0</v>
      </c>
      <c r="L43" s="94">
        <v>0</v>
      </c>
    </row>
    <row r="44" spans="1:12">
      <c r="A44" s="92">
        <v>3293</v>
      </c>
      <c r="B44" s="93" t="s">
        <v>60</v>
      </c>
      <c r="C44" s="94">
        <f t="shared" si="15"/>
        <v>2135</v>
      </c>
      <c r="D44" s="94">
        <v>2135</v>
      </c>
      <c r="E44" s="94">
        <v>0</v>
      </c>
      <c r="F44" s="94">
        <v>0</v>
      </c>
      <c r="G44" s="95">
        <v>0</v>
      </c>
      <c r="H44" s="98">
        <v>0</v>
      </c>
      <c r="I44" s="94">
        <v>0</v>
      </c>
      <c r="J44" s="94">
        <v>0</v>
      </c>
      <c r="K44" s="94">
        <v>0</v>
      </c>
      <c r="L44" s="94">
        <v>0</v>
      </c>
    </row>
    <row r="45" spans="1:12">
      <c r="A45" s="92">
        <v>3294</v>
      </c>
      <c r="B45" s="93" t="s">
        <v>86</v>
      </c>
      <c r="C45" s="94">
        <f t="shared" si="15"/>
        <v>1100</v>
      </c>
      <c r="D45" s="94">
        <v>1100</v>
      </c>
      <c r="E45" s="94">
        <v>0</v>
      </c>
      <c r="F45" s="94">
        <v>0</v>
      </c>
      <c r="G45" s="95">
        <v>0</v>
      </c>
      <c r="H45" s="98">
        <v>0</v>
      </c>
      <c r="I45" s="94">
        <v>0</v>
      </c>
      <c r="J45" s="94">
        <v>0</v>
      </c>
      <c r="K45" s="94">
        <v>0</v>
      </c>
      <c r="L45" s="94">
        <v>0</v>
      </c>
    </row>
    <row r="46" spans="1:12" ht="12.75" customHeight="1">
      <c r="A46" s="92">
        <v>3299</v>
      </c>
      <c r="B46" s="93" t="s">
        <v>28</v>
      </c>
      <c r="C46" s="94">
        <f t="shared" si="15"/>
        <v>4500</v>
      </c>
      <c r="D46" s="94">
        <v>2000</v>
      </c>
      <c r="E46" s="94">
        <v>0</v>
      </c>
      <c r="F46" s="94">
        <v>1000</v>
      </c>
      <c r="G46" s="95">
        <v>0</v>
      </c>
      <c r="H46" s="98">
        <v>0</v>
      </c>
      <c r="I46" s="94">
        <v>1500</v>
      </c>
      <c r="J46" s="94"/>
      <c r="K46" s="94"/>
      <c r="L46" s="94"/>
    </row>
    <row r="47" spans="1:12" s="83" customFormat="1">
      <c r="A47" s="87">
        <v>343</v>
      </c>
      <c r="B47" s="88" t="s">
        <v>29</v>
      </c>
      <c r="C47" s="89">
        <f>C48</f>
        <v>6500</v>
      </c>
      <c r="D47" s="89">
        <f>D48</f>
        <v>6500</v>
      </c>
      <c r="E47" s="89">
        <f t="shared" ref="E47:L47" si="16">E48</f>
        <v>0</v>
      </c>
      <c r="F47" s="89">
        <f t="shared" si="16"/>
        <v>0</v>
      </c>
      <c r="G47" s="90">
        <f t="shared" si="16"/>
        <v>0</v>
      </c>
      <c r="H47" s="99">
        <f t="shared" si="16"/>
        <v>0</v>
      </c>
      <c r="I47" s="90">
        <f t="shared" si="16"/>
        <v>0</v>
      </c>
      <c r="J47" s="89">
        <f t="shared" si="16"/>
        <v>0</v>
      </c>
      <c r="K47" s="89">
        <f t="shared" si="16"/>
        <v>0</v>
      </c>
      <c r="L47" s="89">
        <f t="shared" si="16"/>
        <v>0</v>
      </c>
    </row>
    <row r="48" spans="1:12" ht="12.75" customHeight="1">
      <c r="A48" s="92">
        <v>3431</v>
      </c>
      <c r="B48" s="93" t="s">
        <v>61</v>
      </c>
      <c r="C48" s="94">
        <f>SUM(D48:L48)</f>
        <v>6500</v>
      </c>
      <c r="D48" s="94">
        <v>6500</v>
      </c>
      <c r="E48" s="94">
        <v>0</v>
      </c>
      <c r="F48" s="94">
        <v>0</v>
      </c>
      <c r="G48" s="95">
        <v>0</v>
      </c>
      <c r="H48" s="98">
        <v>0</v>
      </c>
      <c r="I48" s="94">
        <v>0</v>
      </c>
      <c r="J48" s="94">
        <v>0</v>
      </c>
      <c r="K48" s="94">
        <v>0</v>
      </c>
      <c r="L48" s="94">
        <v>0</v>
      </c>
    </row>
    <row r="49" spans="1:12" s="83" customFormat="1" ht="15.6" customHeight="1">
      <c r="A49" s="87">
        <v>372</v>
      </c>
      <c r="B49" s="88" t="s">
        <v>100</v>
      </c>
      <c r="C49" s="89">
        <f>C50</f>
        <v>48000</v>
      </c>
      <c r="D49" s="89">
        <f t="shared" ref="D49:L49" si="17">D50</f>
        <v>0</v>
      </c>
      <c r="E49" s="89">
        <f t="shared" si="17"/>
        <v>0</v>
      </c>
      <c r="F49" s="89">
        <f t="shared" si="17"/>
        <v>0</v>
      </c>
      <c r="G49" s="90">
        <f t="shared" si="17"/>
        <v>48000</v>
      </c>
      <c r="H49" s="99">
        <f t="shared" si="17"/>
        <v>0</v>
      </c>
      <c r="I49" s="90">
        <f t="shared" si="17"/>
        <v>0</v>
      </c>
      <c r="J49" s="90">
        <f t="shared" si="17"/>
        <v>0</v>
      </c>
      <c r="K49" s="89">
        <f t="shared" si="17"/>
        <v>0</v>
      </c>
      <c r="L49" s="89">
        <f t="shared" si="17"/>
        <v>0</v>
      </c>
    </row>
    <row r="50" spans="1:12" ht="12.75" customHeight="1">
      <c r="A50" s="92">
        <v>3722</v>
      </c>
      <c r="B50" s="93" t="s">
        <v>101</v>
      </c>
      <c r="C50" s="94">
        <f>SUM(D50:L50)</f>
        <v>48000</v>
      </c>
      <c r="D50" s="94">
        <v>0</v>
      </c>
      <c r="E50" s="94">
        <v>0</v>
      </c>
      <c r="F50" s="94">
        <v>0</v>
      </c>
      <c r="G50" s="95">
        <v>48000</v>
      </c>
      <c r="H50" s="98">
        <v>0</v>
      </c>
      <c r="I50" s="94">
        <v>0</v>
      </c>
      <c r="J50" s="94">
        <v>0</v>
      </c>
      <c r="K50" s="94">
        <v>0</v>
      </c>
      <c r="L50" s="94">
        <v>0</v>
      </c>
    </row>
    <row r="51" spans="1:12" s="100" customFormat="1" ht="20.399999999999999">
      <c r="A51" s="87">
        <v>42</v>
      </c>
      <c r="B51" s="88" t="s">
        <v>62</v>
      </c>
      <c r="C51" s="89">
        <f>SUM(C52:C55)</f>
        <v>14400</v>
      </c>
      <c r="D51" s="89">
        <f t="shared" ref="D51:L51" si="18">SUM(D52:D55)</f>
        <v>0</v>
      </c>
      <c r="E51" s="89">
        <f t="shared" si="18"/>
        <v>2000</v>
      </c>
      <c r="F51" s="89">
        <f t="shared" si="18"/>
        <v>1500</v>
      </c>
      <c r="G51" s="89">
        <f t="shared" si="18"/>
        <v>0</v>
      </c>
      <c r="H51" s="99">
        <f t="shared" si="18"/>
        <v>0</v>
      </c>
      <c r="I51" s="89">
        <f t="shared" si="18"/>
        <v>10900</v>
      </c>
      <c r="J51" s="89">
        <f t="shared" si="18"/>
        <v>0</v>
      </c>
      <c r="K51" s="89">
        <f t="shared" si="18"/>
        <v>0</v>
      </c>
      <c r="L51" s="89">
        <f t="shared" si="18"/>
        <v>0</v>
      </c>
    </row>
    <row r="52" spans="1:12" s="101" customFormat="1" ht="12.75" customHeight="1">
      <c r="A52" s="92">
        <v>4241</v>
      </c>
      <c r="B52" s="93" t="s">
        <v>89</v>
      </c>
      <c r="C52" s="94">
        <f>SUM(D52:L52)</f>
        <v>400</v>
      </c>
      <c r="D52" s="94">
        <v>0</v>
      </c>
      <c r="E52" s="94">
        <v>0</v>
      </c>
      <c r="F52" s="94">
        <v>0</v>
      </c>
      <c r="G52" s="94">
        <v>0</v>
      </c>
      <c r="H52" s="98">
        <v>0</v>
      </c>
      <c r="I52" s="94">
        <v>400</v>
      </c>
      <c r="J52" s="94">
        <v>0</v>
      </c>
      <c r="K52" s="94">
        <v>0</v>
      </c>
      <c r="L52" s="94">
        <v>0</v>
      </c>
    </row>
    <row r="53" spans="1:12" s="101" customFormat="1" ht="12.75" customHeight="1">
      <c r="A53" s="92">
        <v>4221</v>
      </c>
      <c r="B53" s="93" t="s">
        <v>63</v>
      </c>
      <c r="C53" s="94">
        <f>SUM(D53:L53)</f>
        <v>7500</v>
      </c>
      <c r="D53" s="94">
        <v>0</v>
      </c>
      <c r="E53" s="94">
        <v>2000</v>
      </c>
      <c r="F53" s="94">
        <v>0</v>
      </c>
      <c r="G53" s="94">
        <v>0</v>
      </c>
      <c r="H53" s="98">
        <v>0</v>
      </c>
      <c r="I53" s="94">
        <v>5500</v>
      </c>
      <c r="J53" s="94">
        <v>0</v>
      </c>
      <c r="K53" s="94">
        <v>0</v>
      </c>
      <c r="L53" s="94">
        <v>0</v>
      </c>
    </row>
    <row r="54" spans="1:12" ht="12.75" customHeight="1">
      <c r="A54" s="92">
        <v>42222</v>
      </c>
      <c r="B54" s="93" t="s">
        <v>64</v>
      </c>
      <c r="C54" s="94">
        <f>SUM(D54:L54)</f>
        <v>1500</v>
      </c>
      <c r="D54" s="94">
        <v>0</v>
      </c>
      <c r="E54" s="94">
        <v>0</v>
      </c>
      <c r="F54" s="94">
        <v>1500</v>
      </c>
      <c r="G54" s="95">
        <v>0</v>
      </c>
      <c r="H54" s="98">
        <v>0</v>
      </c>
      <c r="I54" s="94">
        <v>0</v>
      </c>
      <c r="J54" s="94">
        <v>0</v>
      </c>
      <c r="K54" s="94">
        <v>0</v>
      </c>
      <c r="L54" s="94">
        <v>0</v>
      </c>
    </row>
    <row r="55" spans="1:12" s="101" customFormat="1" ht="12.75" customHeight="1">
      <c r="A55" s="92">
        <v>4227</v>
      </c>
      <c r="B55" s="93" t="s">
        <v>42</v>
      </c>
      <c r="C55" s="94">
        <f>SUM(D55:L55)</f>
        <v>5000</v>
      </c>
      <c r="D55" s="94">
        <v>0</v>
      </c>
      <c r="E55" s="94">
        <v>0</v>
      </c>
      <c r="F55" s="94">
        <v>0</v>
      </c>
      <c r="G55" s="94">
        <v>0</v>
      </c>
      <c r="H55" s="98">
        <v>0</v>
      </c>
      <c r="I55" s="94">
        <v>5000</v>
      </c>
      <c r="J55" s="94">
        <v>0</v>
      </c>
      <c r="K55" s="94">
        <v>0</v>
      </c>
      <c r="L55" s="94">
        <v>0</v>
      </c>
    </row>
    <row r="56" spans="1:12" s="101" customFormat="1" ht="12.75" customHeight="1">
      <c r="A56" s="92"/>
      <c r="B56" s="93"/>
      <c r="C56" s="94"/>
      <c r="D56" s="94"/>
      <c r="E56" s="94"/>
      <c r="F56" s="94"/>
      <c r="G56" s="94"/>
      <c r="H56" s="98"/>
      <c r="I56" s="94"/>
      <c r="J56" s="94"/>
      <c r="K56" s="94"/>
      <c r="L56" s="94"/>
    </row>
    <row r="57" spans="1:12" s="101" customFormat="1" ht="12.75" customHeight="1">
      <c r="A57" s="92"/>
      <c r="B57" s="93"/>
      <c r="C57" s="94"/>
      <c r="D57" s="94"/>
      <c r="E57" s="94"/>
      <c r="F57" s="94"/>
      <c r="G57" s="94"/>
      <c r="H57" s="98"/>
      <c r="I57" s="94"/>
      <c r="J57" s="94"/>
      <c r="K57" s="94"/>
      <c r="L57" s="94"/>
    </row>
    <row r="58" spans="1:12" s="83" customFormat="1" ht="29.25" customHeight="1">
      <c r="A58" s="84" t="s">
        <v>33</v>
      </c>
      <c r="B58" s="85" t="s">
        <v>87</v>
      </c>
      <c r="C58" s="86">
        <f>C59</f>
        <v>12481.44</v>
      </c>
      <c r="D58" s="86">
        <f t="shared" ref="D58:L58" si="19">D59</f>
        <v>12481.44</v>
      </c>
      <c r="E58" s="86">
        <f t="shared" si="19"/>
        <v>0</v>
      </c>
      <c r="F58" s="86">
        <f t="shared" si="19"/>
        <v>0</v>
      </c>
      <c r="G58" s="86">
        <f t="shared" si="19"/>
        <v>0</v>
      </c>
      <c r="H58" s="86">
        <f t="shared" si="19"/>
        <v>0</v>
      </c>
      <c r="I58" s="86">
        <f t="shared" si="19"/>
        <v>0</v>
      </c>
      <c r="J58" s="86">
        <f t="shared" si="19"/>
        <v>0</v>
      </c>
      <c r="K58" s="86">
        <f t="shared" si="19"/>
        <v>0</v>
      </c>
      <c r="L58" s="86">
        <f t="shared" si="19"/>
        <v>0</v>
      </c>
    </row>
    <row r="59" spans="1:12" s="100" customFormat="1" ht="12.75" customHeight="1">
      <c r="A59" s="87">
        <v>32</v>
      </c>
      <c r="B59" s="88" t="s">
        <v>24</v>
      </c>
      <c r="C59" s="89">
        <f>C60</f>
        <v>12481.44</v>
      </c>
      <c r="D59" s="89">
        <f t="shared" ref="D59:L59" si="20">D60</f>
        <v>12481.44</v>
      </c>
      <c r="E59" s="89">
        <f t="shared" si="20"/>
        <v>0</v>
      </c>
      <c r="F59" s="89">
        <f t="shared" si="20"/>
        <v>0</v>
      </c>
      <c r="G59" s="89">
        <f t="shared" si="20"/>
        <v>0</v>
      </c>
      <c r="H59" s="89">
        <f t="shared" si="20"/>
        <v>0</v>
      </c>
      <c r="I59" s="89">
        <f t="shared" si="20"/>
        <v>0</v>
      </c>
      <c r="J59" s="89">
        <f t="shared" si="20"/>
        <v>0</v>
      </c>
      <c r="K59" s="89">
        <f t="shared" si="20"/>
        <v>0</v>
      </c>
      <c r="L59" s="89">
        <f t="shared" si="20"/>
        <v>0</v>
      </c>
    </row>
    <row r="60" spans="1:12" s="100" customFormat="1" ht="12.75" customHeight="1">
      <c r="A60" s="87">
        <v>323</v>
      </c>
      <c r="B60" s="88" t="s">
        <v>27</v>
      </c>
      <c r="C60" s="89">
        <f>C61</f>
        <v>12481.44</v>
      </c>
      <c r="D60" s="89">
        <f t="shared" ref="D60:L60" si="21">D61</f>
        <v>12481.44</v>
      </c>
      <c r="E60" s="89">
        <f t="shared" si="21"/>
        <v>0</v>
      </c>
      <c r="F60" s="89">
        <f t="shared" si="21"/>
        <v>0</v>
      </c>
      <c r="G60" s="89">
        <f t="shared" si="21"/>
        <v>0</v>
      </c>
      <c r="H60" s="89">
        <f t="shared" si="21"/>
        <v>0</v>
      </c>
      <c r="I60" s="89">
        <f t="shared" si="21"/>
        <v>0</v>
      </c>
      <c r="J60" s="89">
        <f t="shared" si="21"/>
        <v>0</v>
      </c>
      <c r="K60" s="89">
        <f t="shared" si="21"/>
        <v>0</v>
      </c>
      <c r="L60" s="89">
        <f t="shared" si="21"/>
        <v>0</v>
      </c>
    </row>
    <row r="61" spans="1:12" s="101" customFormat="1" ht="20.399999999999999" customHeight="1">
      <c r="A61" s="92">
        <v>3232</v>
      </c>
      <c r="B61" s="93" t="s">
        <v>107</v>
      </c>
      <c r="C61" s="94">
        <f>SUM(D61:L61)</f>
        <v>12481.44</v>
      </c>
      <c r="D61" s="94">
        <v>12481.44</v>
      </c>
      <c r="E61" s="94">
        <v>0</v>
      </c>
      <c r="F61" s="94">
        <v>0</v>
      </c>
      <c r="G61" s="94">
        <v>0</v>
      </c>
      <c r="H61" s="94">
        <v>0</v>
      </c>
      <c r="I61" s="94">
        <v>0</v>
      </c>
      <c r="J61" s="94">
        <v>0</v>
      </c>
      <c r="K61" s="94">
        <v>0</v>
      </c>
      <c r="L61" s="94">
        <v>0</v>
      </c>
    </row>
    <row r="62" spans="1:12" ht="12.75" customHeight="1">
      <c r="A62" s="102"/>
      <c r="B62" s="103"/>
      <c r="C62" s="104"/>
      <c r="D62" s="104"/>
      <c r="E62" s="104"/>
      <c r="F62" s="104"/>
      <c r="G62" s="104"/>
      <c r="H62" s="104"/>
      <c r="I62" s="104"/>
      <c r="J62" s="104"/>
      <c r="K62" s="104"/>
      <c r="L62" s="104"/>
    </row>
    <row r="63" spans="1:12" s="83" customFormat="1" ht="29.25" customHeight="1">
      <c r="A63" s="84" t="s">
        <v>33</v>
      </c>
      <c r="B63" s="85" t="s">
        <v>88</v>
      </c>
      <c r="C63" s="86">
        <f>C64</f>
        <v>3000</v>
      </c>
      <c r="D63" s="86">
        <f t="shared" ref="D63:L63" si="22">D64</f>
        <v>3000</v>
      </c>
      <c r="E63" s="86">
        <f t="shared" si="22"/>
        <v>0</v>
      </c>
      <c r="F63" s="86">
        <f t="shared" si="22"/>
        <v>0</v>
      </c>
      <c r="G63" s="86">
        <f t="shared" si="22"/>
        <v>0</v>
      </c>
      <c r="H63" s="86">
        <f t="shared" si="22"/>
        <v>0</v>
      </c>
      <c r="I63" s="86">
        <f t="shared" si="22"/>
        <v>0</v>
      </c>
      <c r="J63" s="86">
        <f t="shared" si="22"/>
        <v>0</v>
      </c>
      <c r="K63" s="86">
        <f t="shared" si="22"/>
        <v>0</v>
      </c>
      <c r="L63" s="86">
        <f t="shared" si="22"/>
        <v>0</v>
      </c>
    </row>
    <row r="64" spans="1:12" s="100" customFormat="1" ht="20.399999999999999">
      <c r="A64" s="87">
        <v>42</v>
      </c>
      <c r="B64" s="88" t="s">
        <v>62</v>
      </c>
      <c r="C64" s="89">
        <f>SUM(C65:C71)</f>
        <v>3000</v>
      </c>
      <c r="D64" s="89">
        <f t="shared" ref="D64:L64" si="23">SUM(D65:D71)</f>
        <v>3000</v>
      </c>
      <c r="E64" s="89">
        <f t="shared" si="23"/>
        <v>0</v>
      </c>
      <c r="F64" s="89">
        <f t="shared" si="23"/>
        <v>0</v>
      </c>
      <c r="G64" s="89">
        <f t="shared" si="23"/>
        <v>0</v>
      </c>
      <c r="H64" s="89">
        <f t="shared" si="23"/>
        <v>0</v>
      </c>
      <c r="I64" s="89">
        <f t="shared" si="23"/>
        <v>0</v>
      </c>
      <c r="J64" s="89">
        <f t="shared" si="23"/>
        <v>0</v>
      </c>
      <c r="K64" s="89">
        <f t="shared" si="23"/>
        <v>0</v>
      </c>
      <c r="L64" s="89">
        <f t="shared" si="23"/>
        <v>0</v>
      </c>
    </row>
    <row r="65" spans="1:12" s="101" customFormat="1" ht="12.75" customHeight="1">
      <c r="A65" s="92">
        <v>4221</v>
      </c>
      <c r="B65" s="93" t="s">
        <v>63</v>
      </c>
      <c r="C65" s="94">
        <f>SUM(D65:L65)</f>
        <v>3000</v>
      </c>
      <c r="D65" s="94">
        <v>3000</v>
      </c>
      <c r="E65" s="94">
        <v>0</v>
      </c>
      <c r="F65" s="94">
        <v>0</v>
      </c>
      <c r="G65" s="94">
        <v>0</v>
      </c>
      <c r="H65" s="94">
        <v>0</v>
      </c>
      <c r="I65" s="94">
        <v>0</v>
      </c>
      <c r="J65" s="94">
        <v>0</v>
      </c>
      <c r="K65" s="94">
        <v>0</v>
      </c>
      <c r="L65" s="94">
        <v>0</v>
      </c>
    </row>
    <row r="66" spans="1:12" s="101" customFormat="1" ht="12.75" customHeight="1">
      <c r="A66" s="92">
        <v>4222</v>
      </c>
      <c r="B66" s="93" t="s">
        <v>64</v>
      </c>
      <c r="C66" s="94">
        <f t="shared" ref="C66:C71" si="24">SUM(D66:L66)</f>
        <v>0</v>
      </c>
      <c r="D66" s="94">
        <v>0</v>
      </c>
      <c r="E66" s="94">
        <v>0</v>
      </c>
      <c r="F66" s="94">
        <v>0</v>
      </c>
      <c r="G66" s="94">
        <v>0</v>
      </c>
      <c r="H66" s="94">
        <v>0</v>
      </c>
      <c r="I66" s="94">
        <v>0</v>
      </c>
      <c r="J66" s="94">
        <v>0</v>
      </c>
      <c r="K66" s="94">
        <v>0</v>
      </c>
      <c r="L66" s="94">
        <v>0</v>
      </c>
    </row>
    <row r="67" spans="1:12" s="101" customFormat="1" ht="12.75" customHeight="1">
      <c r="A67" s="92">
        <v>4223</v>
      </c>
      <c r="B67" s="93" t="s">
        <v>65</v>
      </c>
      <c r="C67" s="94">
        <f t="shared" si="24"/>
        <v>0</v>
      </c>
      <c r="D67" s="94">
        <v>0</v>
      </c>
      <c r="E67" s="94">
        <v>0</v>
      </c>
      <c r="F67" s="94">
        <v>0</v>
      </c>
      <c r="G67" s="94">
        <v>0</v>
      </c>
      <c r="H67" s="94">
        <v>0</v>
      </c>
      <c r="I67" s="94">
        <v>0</v>
      </c>
      <c r="J67" s="94">
        <v>0</v>
      </c>
      <c r="K67" s="94">
        <v>0</v>
      </c>
      <c r="L67" s="94">
        <v>0</v>
      </c>
    </row>
    <row r="68" spans="1:12" s="101" customFormat="1" ht="12.75" customHeight="1">
      <c r="A68" s="92">
        <v>4224</v>
      </c>
      <c r="B68" s="93" t="s">
        <v>66</v>
      </c>
      <c r="C68" s="94">
        <f t="shared" si="24"/>
        <v>0</v>
      </c>
      <c r="D68" s="94">
        <v>0</v>
      </c>
      <c r="E68" s="94">
        <v>0</v>
      </c>
      <c r="F68" s="94">
        <v>0</v>
      </c>
      <c r="G68" s="94">
        <v>0</v>
      </c>
      <c r="H68" s="94">
        <v>0</v>
      </c>
      <c r="I68" s="94">
        <v>0</v>
      </c>
      <c r="J68" s="94">
        <v>0</v>
      </c>
      <c r="K68" s="94">
        <v>0</v>
      </c>
      <c r="L68" s="94">
        <v>0</v>
      </c>
    </row>
    <row r="69" spans="1:12" s="101" customFormat="1" ht="12.75" customHeight="1">
      <c r="A69" s="92">
        <v>4226</v>
      </c>
      <c r="B69" s="93" t="s">
        <v>67</v>
      </c>
      <c r="C69" s="94">
        <f t="shared" si="24"/>
        <v>0</v>
      </c>
      <c r="D69" s="94">
        <v>0</v>
      </c>
      <c r="E69" s="94">
        <v>0</v>
      </c>
      <c r="F69" s="94">
        <v>0</v>
      </c>
      <c r="G69" s="94">
        <v>0</v>
      </c>
      <c r="H69" s="94">
        <v>0</v>
      </c>
      <c r="I69" s="94">
        <v>0</v>
      </c>
      <c r="J69" s="94">
        <v>0</v>
      </c>
      <c r="K69" s="94">
        <v>0</v>
      </c>
      <c r="L69" s="94">
        <v>0</v>
      </c>
    </row>
    <row r="70" spans="1:12" s="101" customFormat="1" ht="12.75" customHeight="1">
      <c r="A70" s="92">
        <v>4227</v>
      </c>
      <c r="B70" s="93" t="s">
        <v>42</v>
      </c>
      <c r="C70" s="94">
        <f t="shared" si="24"/>
        <v>0</v>
      </c>
      <c r="D70" s="94">
        <v>0</v>
      </c>
      <c r="E70" s="94">
        <v>0</v>
      </c>
      <c r="F70" s="94">
        <v>0</v>
      </c>
      <c r="G70" s="94">
        <v>0</v>
      </c>
      <c r="H70" s="94">
        <v>0</v>
      </c>
      <c r="I70" s="94">
        <v>0</v>
      </c>
      <c r="J70" s="94">
        <v>0</v>
      </c>
      <c r="K70" s="94">
        <v>0</v>
      </c>
      <c r="L70" s="94">
        <v>0</v>
      </c>
    </row>
    <row r="71" spans="1:12" s="101" customFormat="1" ht="12.75" customHeight="1">
      <c r="A71" s="92">
        <v>4241</v>
      </c>
      <c r="B71" s="93" t="s">
        <v>89</v>
      </c>
      <c r="C71" s="94">
        <f t="shared" si="24"/>
        <v>0</v>
      </c>
      <c r="D71" s="94">
        <v>0</v>
      </c>
      <c r="E71" s="94">
        <v>0</v>
      </c>
      <c r="F71" s="94">
        <v>0</v>
      </c>
      <c r="G71" s="94">
        <v>0</v>
      </c>
      <c r="H71" s="94">
        <v>0</v>
      </c>
      <c r="I71" s="94">
        <v>0</v>
      </c>
      <c r="J71" s="94">
        <v>0</v>
      </c>
      <c r="K71" s="94">
        <v>0</v>
      </c>
      <c r="L71" s="94">
        <v>0</v>
      </c>
    </row>
    <row r="72" spans="1:12" ht="12.75" customHeight="1">
      <c r="A72" s="105"/>
      <c r="B72" s="106"/>
      <c r="C72" s="104"/>
      <c r="D72" s="104"/>
      <c r="E72" s="104"/>
      <c r="F72" s="104"/>
      <c r="G72" s="104"/>
      <c r="H72" s="104"/>
      <c r="I72" s="104"/>
      <c r="J72" s="104"/>
      <c r="K72" s="104"/>
      <c r="L72" s="104"/>
    </row>
    <row r="73" spans="1:12" s="83" customFormat="1" ht="30.75" customHeight="1">
      <c r="A73" s="107" t="s">
        <v>34</v>
      </c>
      <c r="B73" s="108" t="s">
        <v>90</v>
      </c>
      <c r="C73" s="82">
        <f>C75+C95+C115+C137+C139</f>
        <v>467024.80000000005</v>
      </c>
      <c r="D73" s="82">
        <f>D75+D95+D115+D137+D139</f>
        <v>155124.80000000002</v>
      </c>
      <c r="E73" s="82">
        <f>E75+E95+E115+E137+E139</f>
        <v>0</v>
      </c>
      <c r="F73" s="82">
        <f>F75+F95+F115+F137+F139</f>
        <v>0</v>
      </c>
      <c r="G73" s="82">
        <f>G75+G95+G115+G137+G139</f>
        <v>311900</v>
      </c>
      <c r="H73" s="82"/>
      <c r="I73" s="82">
        <f>I75+I95+I115+I137+I139</f>
        <v>0</v>
      </c>
      <c r="J73" s="82">
        <f>J75+J95+J115+J137+J139</f>
        <v>0</v>
      </c>
      <c r="K73" s="82">
        <f>K75+K95+K115+K137+K139</f>
        <v>0</v>
      </c>
      <c r="L73" s="82">
        <f>L75+L95+L115+L137+L139</f>
        <v>0</v>
      </c>
    </row>
    <row r="74" spans="1:12" s="83" customFormat="1">
      <c r="A74" s="109"/>
      <c r="B74" s="110"/>
      <c r="C74" s="111"/>
      <c r="D74" s="111"/>
      <c r="E74" s="111"/>
      <c r="F74" s="111"/>
      <c r="G74" s="111"/>
      <c r="H74" s="111"/>
      <c r="I74" s="111"/>
      <c r="J74" s="111"/>
      <c r="K74" s="111"/>
      <c r="L74" s="111"/>
    </row>
    <row r="75" spans="1:12" s="83" customFormat="1" ht="29.25" customHeight="1">
      <c r="A75" s="112" t="s">
        <v>33</v>
      </c>
      <c r="B75" s="113" t="s">
        <v>91</v>
      </c>
      <c r="C75" s="86">
        <f>C76+C81</f>
        <v>150000</v>
      </c>
      <c r="D75" s="86">
        <f t="shared" ref="D75:L75" si="25">D76+D81</f>
        <v>0</v>
      </c>
      <c r="E75" s="86">
        <f t="shared" si="25"/>
        <v>0</v>
      </c>
      <c r="F75" s="86">
        <f t="shared" si="25"/>
        <v>0</v>
      </c>
      <c r="G75" s="86">
        <f t="shared" si="25"/>
        <v>150000</v>
      </c>
      <c r="H75" s="86">
        <f t="shared" si="25"/>
        <v>0</v>
      </c>
      <c r="I75" s="86">
        <f t="shared" si="25"/>
        <v>0</v>
      </c>
      <c r="J75" s="86">
        <f t="shared" si="25"/>
        <v>0</v>
      </c>
      <c r="K75" s="86">
        <f t="shared" si="25"/>
        <v>0</v>
      </c>
      <c r="L75" s="86">
        <f t="shared" si="25"/>
        <v>0</v>
      </c>
    </row>
    <row r="76" spans="1:12" s="100" customFormat="1" ht="10.199999999999999">
      <c r="A76" s="114">
        <v>31</v>
      </c>
      <c r="B76" s="115" t="s">
        <v>22</v>
      </c>
      <c r="C76" s="89">
        <f>SUM(C77:C80)</f>
        <v>145265</v>
      </c>
      <c r="D76" s="89">
        <f t="shared" ref="D76:L76" si="26">SUM(D77:D80)</f>
        <v>0</v>
      </c>
      <c r="E76" s="89">
        <f t="shared" si="26"/>
        <v>0</v>
      </c>
      <c r="F76" s="89">
        <f t="shared" si="26"/>
        <v>0</v>
      </c>
      <c r="G76" s="89">
        <f t="shared" si="26"/>
        <v>145265</v>
      </c>
      <c r="H76" s="89">
        <f t="shared" si="26"/>
        <v>0</v>
      </c>
      <c r="I76" s="89">
        <f t="shared" si="26"/>
        <v>0</v>
      </c>
      <c r="J76" s="89">
        <f t="shared" si="26"/>
        <v>0</v>
      </c>
      <c r="K76" s="89">
        <f t="shared" si="26"/>
        <v>0</v>
      </c>
      <c r="L76" s="89">
        <f t="shared" si="26"/>
        <v>0</v>
      </c>
    </row>
    <row r="77" spans="1:12" s="101" customFormat="1" ht="10.199999999999999">
      <c r="A77" s="116">
        <v>3111</v>
      </c>
      <c r="B77" s="117" t="s">
        <v>37</v>
      </c>
      <c r="C77" s="94">
        <f>SUM(D77:L77)</f>
        <v>119680</v>
      </c>
      <c r="D77" s="94">
        <v>0</v>
      </c>
      <c r="E77" s="94">
        <v>0</v>
      </c>
      <c r="F77" s="94">
        <v>0</v>
      </c>
      <c r="G77" s="94">
        <v>119680</v>
      </c>
      <c r="H77" s="94">
        <v>0</v>
      </c>
      <c r="I77" s="94">
        <v>0</v>
      </c>
      <c r="J77" s="94">
        <v>0</v>
      </c>
      <c r="K77" s="94">
        <v>0</v>
      </c>
      <c r="L77" s="94">
        <v>0</v>
      </c>
    </row>
    <row r="78" spans="1:12" s="101" customFormat="1" ht="10.199999999999999">
      <c r="A78" s="116">
        <v>3121</v>
      </c>
      <c r="B78" s="118" t="s">
        <v>23</v>
      </c>
      <c r="C78" s="94">
        <f t="shared" ref="C78:C80" si="27">SUM(D78:L78)</f>
        <v>5000</v>
      </c>
      <c r="D78" s="94">
        <v>0</v>
      </c>
      <c r="E78" s="94">
        <v>0</v>
      </c>
      <c r="F78" s="94">
        <v>0</v>
      </c>
      <c r="G78" s="94">
        <v>5000</v>
      </c>
      <c r="H78" s="94">
        <v>0</v>
      </c>
      <c r="I78" s="94">
        <v>0</v>
      </c>
      <c r="J78" s="94">
        <v>0</v>
      </c>
      <c r="K78" s="94">
        <v>0</v>
      </c>
      <c r="L78" s="94">
        <v>0</v>
      </c>
    </row>
    <row r="79" spans="1:12" s="101" customFormat="1" ht="10.199999999999999">
      <c r="A79" s="116">
        <v>3132</v>
      </c>
      <c r="B79" s="118" t="s">
        <v>38</v>
      </c>
      <c r="C79" s="94">
        <f t="shared" si="27"/>
        <v>18550</v>
      </c>
      <c r="D79" s="94">
        <v>0</v>
      </c>
      <c r="E79" s="94">
        <v>0</v>
      </c>
      <c r="F79" s="94">
        <v>0</v>
      </c>
      <c r="G79" s="94">
        <v>18550</v>
      </c>
      <c r="H79" s="94">
        <v>0</v>
      </c>
      <c r="I79" s="94">
        <v>0</v>
      </c>
      <c r="J79" s="94">
        <v>0</v>
      </c>
      <c r="K79" s="94">
        <v>0</v>
      </c>
      <c r="L79" s="94">
        <v>0</v>
      </c>
    </row>
    <row r="80" spans="1:12" s="101" customFormat="1" ht="20.399999999999999">
      <c r="A80" s="116">
        <v>3133</v>
      </c>
      <c r="B80" s="118" t="s">
        <v>39</v>
      </c>
      <c r="C80" s="94">
        <f t="shared" si="27"/>
        <v>2035</v>
      </c>
      <c r="D80" s="94">
        <v>0</v>
      </c>
      <c r="E80" s="94">
        <v>0</v>
      </c>
      <c r="F80" s="94">
        <v>0</v>
      </c>
      <c r="G80" s="94">
        <v>2035</v>
      </c>
      <c r="H80" s="94">
        <v>0</v>
      </c>
      <c r="I80" s="94">
        <v>0</v>
      </c>
      <c r="J80" s="94">
        <v>0</v>
      </c>
      <c r="K80" s="94">
        <v>0</v>
      </c>
      <c r="L80" s="94">
        <v>0</v>
      </c>
    </row>
    <row r="81" spans="1:12" s="100" customFormat="1" ht="10.199999999999999">
      <c r="A81" s="114">
        <v>32</v>
      </c>
      <c r="B81" s="115" t="s">
        <v>24</v>
      </c>
      <c r="C81" s="89">
        <f>C82+C86+C89+C92</f>
        <v>4735</v>
      </c>
      <c r="D81" s="89">
        <f t="shared" ref="D81:L81" si="28">D82+D86+D89+D92</f>
        <v>0</v>
      </c>
      <c r="E81" s="89">
        <f t="shared" si="28"/>
        <v>0</v>
      </c>
      <c r="F81" s="89">
        <f t="shared" si="28"/>
        <v>0</v>
      </c>
      <c r="G81" s="89">
        <f t="shared" si="28"/>
        <v>4735</v>
      </c>
      <c r="H81" s="89">
        <f t="shared" si="28"/>
        <v>0</v>
      </c>
      <c r="I81" s="89">
        <f t="shared" si="28"/>
        <v>0</v>
      </c>
      <c r="J81" s="89">
        <f t="shared" si="28"/>
        <v>0</v>
      </c>
      <c r="K81" s="89">
        <f t="shared" si="28"/>
        <v>0</v>
      </c>
      <c r="L81" s="89">
        <f t="shared" si="28"/>
        <v>0</v>
      </c>
    </row>
    <row r="82" spans="1:12" s="100" customFormat="1" ht="10.199999999999999">
      <c r="A82" s="114">
        <v>321</v>
      </c>
      <c r="B82" s="115" t="s">
        <v>25</v>
      </c>
      <c r="C82" s="89">
        <f>SUM(C83:C85)</f>
        <v>0</v>
      </c>
      <c r="D82" s="89">
        <f t="shared" ref="D82:L82" si="29">SUM(D83:D85)</f>
        <v>0</v>
      </c>
      <c r="E82" s="89">
        <f t="shared" si="29"/>
        <v>0</v>
      </c>
      <c r="F82" s="89">
        <f t="shared" si="29"/>
        <v>0</v>
      </c>
      <c r="G82" s="89">
        <f t="shared" si="29"/>
        <v>0</v>
      </c>
      <c r="H82" s="89">
        <f t="shared" si="29"/>
        <v>0</v>
      </c>
      <c r="I82" s="89">
        <f t="shared" si="29"/>
        <v>0</v>
      </c>
      <c r="J82" s="89">
        <f t="shared" si="29"/>
        <v>0</v>
      </c>
      <c r="K82" s="89">
        <f t="shared" si="29"/>
        <v>0</v>
      </c>
      <c r="L82" s="89">
        <f t="shared" si="29"/>
        <v>0</v>
      </c>
    </row>
    <row r="83" spans="1:12" s="101" customFormat="1" ht="10.199999999999999">
      <c r="A83" s="116">
        <v>3211</v>
      </c>
      <c r="B83" s="118" t="s">
        <v>46</v>
      </c>
      <c r="C83" s="94">
        <f>SUM(D83:L83)</f>
        <v>0</v>
      </c>
      <c r="D83" s="94">
        <v>0</v>
      </c>
      <c r="E83" s="94">
        <v>0</v>
      </c>
      <c r="F83" s="94">
        <v>0</v>
      </c>
      <c r="G83" s="94">
        <v>0</v>
      </c>
      <c r="H83" s="94">
        <v>0</v>
      </c>
      <c r="I83" s="94">
        <v>0</v>
      </c>
      <c r="J83" s="94">
        <v>0</v>
      </c>
      <c r="K83" s="94">
        <v>0</v>
      </c>
      <c r="L83" s="94">
        <v>0</v>
      </c>
    </row>
    <row r="84" spans="1:12" s="101" customFormat="1" ht="10.199999999999999">
      <c r="A84" s="116">
        <v>3212</v>
      </c>
      <c r="B84" s="118" t="s">
        <v>80</v>
      </c>
      <c r="C84" s="94">
        <f t="shared" ref="C84:C88" si="30">SUM(D84:L84)</f>
        <v>0</v>
      </c>
      <c r="D84" s="94">
        <v>0</v>
      </c>
      <c r="E84" s="94">
        <v>0</v>
      </c>
      <c r="F84" s="94">
        <v>0</v>
      </c>
      <c r="G84" s="94">
        <v>0</v>
      </c>
      <c r="H84" s="94">
        <v>0</v>
      </c>
      <c r="I84" s="94">
        <v>0</v>
      </c>
      <c r="J84" s="94">
        <v>0</v>
      </c>
      <c r="K84" s="94">
        <v>0</v>
      </c>
      <c r="L84" s="94">
        <v>0</v>
      </c>
    </row>
    <row r="85" spans="1:12" s="101" customFormat="1" ht="10.199999999999999">
      <c r="A85" s="116">
        <v>3213</v>
      </c>
      <c r="B85" s="118" t="s">
        <v>47</v>
      </c>
      <c r="C85" s="94">
        <f t="shared" si="30"/>
        <v>0</v>
      </c>
      <c r="D85" s="94">
        <v>0</v>
      </c>
      <c r="E85" s="94">
        <v>0</v>
      </c>
      <c r="F85" s="94">
        <v>0</v>
      </c>
      <c r="G85" s="94">
        <v>0</v>
      </c>
      <c r="H85" s="94">
        <v>0</v>
      </c>
      <c r="I85" s="94">
        <v>0</v>
      </c>
      <c r="J85" s="94">
        <v>0</v>
      </c>
      <c r="K85" s="94">
        <v>0</v>
      </c>
      <c r="L85" s="94">
        <v>0</v>
      </c>
    </row>
    <row r="86" spans="1:12" s="100" customFormat="1" ht="10.199999999999999">
      <c r="A86" s="114">
        <v>322</v>
      </c>
      <c r="B86" s="115" t="s">
        <v>26</v>
      </c>
      <c r="C86" s="89">
        <f>SUM(C87:C88)</f>
        <v>2135</v>
      </c>
      <c r="D86" s="89">
        <f t="shared" ref="D86:L86" si="31">SUM(D87:D88)</f>
        <v>0</v>
      </c>
      <c r="E86" s="89">
        <f t="shared" si="31"/>
        <v>0</v>
      </c>
      <c r="F86" s="89">
        <f t="shared" si="31"/>
        <v>0</v>
      </c>
      <c r="G86" s="89">
        <f t="shared" si="31"/>
        <v>2135</v>
      </c>
      <c r="H86" s="89">
        <f t="shared" si="31"/>
        <v>0</v>
      </c>
      <c r="I86" s="89">
        <f t="shared" si="31"/>
        <v>0</v>
      </c>
      <c r="J86" s="89">
        <f t="shared" si="31"/>
        <v>0</v>
      </c>
      <c r="K86" s="89">
        <f t="shared" si="31"/>
        <v>0</v>
      </c>
      <c r="L86" s="89">
        <f t="shared" si="31"/>
        <v>0</v>
      </c>
    </row>
    <row r="87" spans="1:12" s="101" customFormat="1" ht="10.199999999999999">
      <c r="A87" s="116">
        <v>3221</v>
      </c>
      <c r="B87" s="118" t="s">
        <v>40</v>
      </c>
      <c r="C87" s="94">
        <f t="shared" si="30"/>
        <v>2135</v>
      </c>
      <c r="D87" s="94">
        <v>0</v>
      </c>
      <c r="E87" s="94">
        <v>0</v>
      </c>
      <c r="F87" s="94">
        <v>0</v>
      </c>
      <c r="G87" s="94">
        <v>2135</v>
      </c>
      <c r="H87" s="94">
        <v>0</v>
      </c>
      <c r="I87" s="94">
        <v>0</v>
      </c>
      <c r="J87" s="94">
        <v>0</v>
      </c>
      <c r="K87" s="94">
        <v>0</v>
      </c>
      <c r="L87" s="94">
        <v>0</v>
      </c>
    </row>
    <row r="88" spans="1:12" s="101" customFormat="1" ht="10.199999999999999">
      <c r="A88" s="116">
        <v>3222</v>
      </c>
      <c r="B88" s="118" t="s">
        <v>41</v>
      </c>
      <c r="C88" s="94">
        <f t="shared" si="30"/>
        <v>0</v>
      </c>
      <c r="D88" s="94">
        <v>0</v>
      </c>
      <c r="E88" s="94">
        <v>0</v>
      </c>
      <c r="F88" s="94">
        <v>0</v>
      </c>
      <c r="G88" s="94">
        <v>0</v>
      </c>
      <c r="H88" s="94">
        <v>0</v>
      </c>
      <c r="I88" s="94">
        <v>0</v>
      </c>
      <c r="J88" s="94">
        <v>0</v>
      </c>
      <c r="K88" s="94">
        <v>0</v>
      </c>
      <c r="L88" s="94">
        <v>0</v>
      </c>
    </row>
    <row r="89" spans="1:12" s="100" customFormat="1" ht="10.199999999999999">
      <c r="A89" s="114">
        <v>323</v>
      </c>
      <c r="B89" s="115" t="s">
        <v>27</v>
      </c>
      <c r="C89" s="89">
        <f>SUM(C90:C91)</f>
        <v>2600</v>
      </c>
      <c r="D89" s="89">
        <f t="shared" ref="D89:L89" si="32">SUM(D90:D91)</f>
        <v>0</v>
      </c>
      <c r="E89" s="89">
        <f t="shared" si="32"/>
        <v>0</v>
      </c>
      <c r="F89" s="89">
        <f t="shared" si="32"/>
        <v>0</v>
      </c>
      <c r="G89" s="89">
        <f t="shared" si="32"/>
        <v>2600</v>
      </c>
      <c r="H89" s="89">
        <f t="shared" si="32"/>
        <v>0</v>
      </c>
      <c r="I89" s="89">
        <f t="shared" si="32"/>
        <v>0</v>
      </c>
      <c r="J89" s="89">
        <f t="shared" si="32"/>
        <v>0</v>
      </c>
      <c r="K89" s="89">
        <f t="shared" si="32"/>
        <v>0</v>
      </c>
      <c r="L89" s="89">
        <f t="shared" si="32"/>
        <v>0</v>
      </c>
    </row>
    <row r="90" spans="1:12" s="101" customFormat="1" ht="10.199999999999999">
      <c r="A90" s="116">
        <v>3232</v>
      </c>
      <c r="B90" s="118" t="s">
        <v>43</v>
      </c>
      <c r="C90" s="94">
        <f t="shared" ref="C90:C91" si="33">SUM(D90:L90)</f>
        <v>0</v>
      </c>
      <c r="D90" s="94">
        <v>0</v>
      </c>
      <c r="E90" s="94">
        <v>0</v>
      </c>
      <c r="F90" s="94">
        <v>0</v>
      </c>
      <c r="G90" s="94">
        <v>0</v>
      </c>
      <c r="H90" s="94">
        <v>0</v>
      </c>
      <c r="I90" s="94">
        <v>0</v>
      </c>
      <c r="J90" s="94">
        <v>0</v>
      </c>
      <c r="K90" s="94">
        <v>0</v>
      </c>
      <c r="L90" s="94">
        <v>0</v>
      </c>
    </row>
    <row r="91" spans="1:12" s="101" customFormat="1" ht="10.199999999999999">
      <c r="A91" s="116" t="s">
        <v>54</v>
      </c>
      <c r="B91" s="93" t="s">
        <v>55</v>
      </c>
      <c r="C91" s="94">
        <f t="shared" si="33"/>
        <v>2600</v>
      </c>
      <c r="D91" s="94">
        <v>0</v>
      </c>
      <c r="E91" s="94">
        <v>0</v>
      </c>
      <c r="F91" s="94">
        <v>0</v>
      </c>
      <c r="G91" s="94">
        <v>2600</v>
      </c>
      <c r="H91" s="94">
        <v>0</v>
      </c>
      <c r="I91" s="94">
        <v>0</v>
      </c>
      <c r="J91" s="94">
        <v>0</v>
      </c>
      <c r="K91" s="94">
        <v>0</v>
      </c>
      <c r="L91" s="94">
        <v>0</v>
      </c>
    </row>
    <row r="92" spans="1:12" s="100" customFormat="1" ht="10.199999999999999">
      <c r="A92" s="114">
        <v>329</v>
      </c>
      <c r="B92" s="115" t="s">
        <v>28</v>
      </c>
      <c r="C92" s="89">
        <f>SUM(C93)</f>
        <v>0</v>
      </c>
      <c r="D92" s="89">
        <f t="shared" ref="D92:L92" si="34">SUM(D93)</f>
        <v>0</v>
      </c>
      <c r="E92" s="89">
        <f t="shared" si="34"/>
        <v>0</v>
      </c>
      <c r="F92" s="89">
        <f t="shared" si="34"/>
        <v>0</v>
      </c>
      <c r="G92" s="89">
        <f t="shared" si="34"/>
        <v>0</v>
      </c>
      <c r="H92" s="89">
        <f t="shared" si="34"/>
        <v>0</v>
      </c>
      <c r="I92" s="89">
        <f t="shared" si="34"/>
        <v>0</v>
      </c>
      <c r="J92" s="89">
        <f t="shared" si="34"/>
        <v>0</v>
      </c>
      <c r="K92" s="89">
        <f t="shared" si="34"/>
        <v>0</v>
      </c>
      <c r="L92" s="89">
        <f t="shared" si="34"/>
        <v>0</v>
      </c>
    </row>
    <row r="93" spans="1:12" s="101" customFormat="1" ht="12.75" customHeight="1">
      <c r="A93" s="116">
        <v>3299</v>
      </c>
      <c r="B93" s="118" t="s">
        <v>28</v>
      </c>
      <c r="C93" s="94">
        <f t="shared" ref="C93" si="35">SUM(D93:L93)</f>
        <v>0</v>
      </c>
      <c r="D93" s="94">
        <v>0</v>
      </c>
      <c r="E93" s="94">
        <v>0</v>
      </c>
      <c r="F93" s="94">
        <v>0</v>
      </c>
      <c r="G93" s="94">
        <v>0</v>
      </c>
      <c r="H93" s="94">
        <v>0</v>
      </c>
      <c r="I93" s="94">
        <v>0</v>
      </c>
      <c r="J93" s="94">
        <v>0</v>
      </c>
      <c r="K93" s="94">
        <v>0</v>
      </c>
      <c r="L93" s="94">
        <v>0</v>
      </c>
    </row>
    <row r="94" spans="1:12">
      <c r="A94" s="119"/>
      <c r="B94" s="106"/>
      <c r="C94" s="104"/>
      <c r="D94" s="104"/>
      <c r="E94" s="104"/>
      <c r="F94" s="104"/>
      <c r="G94" s="104"/>
      <c r="H94" s="104"/>
      <c r="I94" s="104"/>
      <c r="J94" s="104"/>
      <c r="K94" s="104"/>
      <c r="L94" s="104"/>
    </row>
    <row r="95" spans="1:12" s="83" customFormat="1" ht="29.25" customHeight="1">
      <c r="A95" s="112" t="s">
        <v>33</v>
      </c>
      <c r="B95" s="113" t="s">
        <v>92</v>
      </c>
      <c r="C95" s="86">
        <f>C96+C101</f>
        <v>237334.80000000002</v>
      </c>
      <c r="D95" s="86">
        <f t="shared" ref="D95" si="36">D96+D101</f>
        <v>137334.80000000002</v>
      </c>
      <c r="E95" s="86">
        <f t="shared" ref="E95" si="37">E96+E101</f>
        <v>0</v>
      </c>
      <c r="F95" s="86">
        <f t="shared" ref="F95" si="38">F96+F101</f>
        <v>0</v>
      </c>
      <c r="G95" s="86">
        <f t="shared" ref="G95" si="39">G96+G101</f>
        <v>100000</v>
      </c>
      <c r="H95" s="86"/>
      <c r="I95" s="86">
        <f t="shared" ref="I95" si="40">I96+I101</f>
        <v>0</v>
      </c>
      <c r="J95" s="86">
        <f t="shared" ref="J95" si="41">J96+J101</f>
        <v>0</v>
      </c>
      <c r="K95" s="86">
        <f t="shared" ref="K95" si="42">K96+K101</f>
        <v>0</v>
      </c>
      <c r="L95" s="86">
        <f t="shared" ref="L95" si="43">L96+L101</f>
        <v>0</v>
      </c>
    </row>
    <row r="96" spans="1:12" s="100" customFormat="1" ht="10.199999999999999">
      <c r="A96" s="114">
        <v>31</v>
      </c>
      <c r="B96" s="115" t="s">
        <v>22</v>
      </c>
      <c r="C96" s="89">
        <f>SUM(C97:C100)</f>
        <v>227901.80000000002</v>
      </c>
      <c r="D96" s="89">
        <f t="shared" ref="D96" si="44">SUM(D97:D100)</f>
        <v>135174.80000000002</v>
      </c>
      <c r="E96" s="89">
        <f t="shared" ref="E96" si="45">SUM(E97:E100)</f>
        <v>0</v>
      </c>
      <c r="F96" s="89">
        <f t="shared" ref="F96" si="46">SUM(F97:F100)</f>
        <v>0</v>
      </c>
      <c r="G96" s="89">
        <f t="shared" ref="G96" si="47">SUM(G97:G100)</f>
        <v>92727</v>
      </c>
      <c r="H96" s="89"/>
      <c r="I96" s="89">
        <f t="shared" ref="I96" si="48">SUM(I97:I100)</f>
        <v>0</v>
      </c>
      <c r="J96" s="89">
        <f t="shared" ref="J96" si="49">SUM(J97:J100)</f>
        <v>0</v>
      </c>
      <c r="K96" s="89">
        <f t="shared" ref="K96" si="50">SUM(K97:K100)</f>
        <v>0</v>
      </c>
      <c r="L96" s="89">
        <f t="shared" ref="L96" si="51">SUM(L97:L100)</f>
        <v>0</v>
      </c>
    </row>
    <row r="97" spans="1:12" s="101" customFormat="1" ht="10.199999999999999">
      <c r="A97" s="116">
        <v>3111</v>
      </c>
      <c r="B97" s="117" t="s">
        <v>37</v>
      </c>
      <c r="C97" s="94">
        <f>SUM(D97:L97)</f>
        <v>194462.66</v>
      </c>
      <c r="D97" s="94">
        <v>115340.66</v>
      </c>
      <c r="E97" s="94">
        <v>0</v>
      </c>
      <c r="F97" s="94">
        <v>0</v>
      </c>
      <c r="G97" s="94">
        <v>79122</v>
      </c>
      <c r="H97" s="94"/>
      <c r="I97" s="94">
        <v>0</v>
      </c>
      <c r="J97" s="94">
        <v>0</v>
      </c>
      <c r="K97" s="94">
        <v>0</v>
      </c>
      <c r="L97" s="94">
        <v>0</v>
      </c>
    </row>
    <row r="98" spans="1:12" s="101" customFormat="1" ht="10.199999999999999">
      <c r="A98" s="116">
        <v>3121</v>
      </c>
      <c r="B98" s="118" t="s">
        <v>23</v>
      </c>
      <c r="C98" s="94">
        <f t="shared" ref="C98:C100" si="52">SUM(D98:L98)</f>
        <v>0</v>
      </c>
      <c r="D98" s="94">
        <v>0</v>
      </c>
      <c r="E98" s="94">
        <v>0</v>
      </c>
      <c r="F98" s="94">
        <v>0</v>
      </c>
      <c r="G98" s="94">
        <v>0</v>
      </c>
      <c r="H98" s="94"/>
      <c r="I98" s="94">
        <v>0</v>
      </c>
      <c r="J98" s="94">
        <v>0</v>
      </c>
      <c r="K98" s="94">
        <v>0</v>
      </c>
      <c r="L98" s="94">
        <v>0</v>
      </c>
    </row>
    <row r="99" spans="1:12" s="101" customFormat="1" ht="10.199999999999999">
      <c r="A99" s="116">
        <v>3132</v>
      </c>
      <c r="B99" s="118" t="s">
        <v>38</v>
      </c>
      <c r="C99" s="94">
        <f t="shared" si="52"/>
        <v>30136.42</v>
      </c>
      <c r="D99" s="94">
        <v>17874.419999999998</v>
      </c>
      <c r="E99" s="94">
        <v>0</v>
      </c>
      <c r="F99" s="94">
        <v>0</v>
      </c>
      <c r="G99" s="94">
        <v>12262</v>
      </c>
      <c r="H99" s="94"/>
      <c r="I99" s="94">
        <v>0</v>
      </c>
      <c r="J99" s="94">
        <v>0</v>
      </c>
      <c r="K99" s="94">
        <v>0</v>
      </c>
      <c r="L99" s="94">
        <v>0</v>
      </c>
    </row>
    <row r="100" spans="1:12" s="101" customFormat="1" ht="20.399999999999999">
      <c r="A100" s="116">
        <v>3133</v>
      </c>
      <c r="B100" s="118" t="s">
        <v>39</v>
      </c>
      <c r="C100" s="94">
        <f t="shared" si="52"/>
        <v>3302.7200000000003</v>
      </c>
      <c r="D100" s="94">
        <v>1959.72</v>
      </c>
      <c r="E100" s="94">
        <v>0</v>
      </c>
      <c r="F100" s="94">
        <v>0</v>
      </c>
      <c r="G100" s="94">
        <v>1343</v>
      </c>
      <c r="H100" s="94"/>
      <c r="I100" s="94">
        <v>0</v>
      </c>
      <c r="J100" s="94">
        <v>0</v>
      </c>
      <c r="K100" s="94">
        <v>0</v>
      </c>
      <c r="L100" s="94">
        <v>0</v>
      </c>
    </row>
    <row r="101" spans="1:12" s="100" customFormat="1" ht="10.199999999999999">
      <c r="A101" s="114">
        <v>32</v>
      </c>
      <c r="B101" s="115" t="s">
        <v>24</v>
      </c>
      <c r="C101" s="89">
        <f>C102+C106+C109+C111</f>
        <v>9433</v>
      </c>
      <c r="D101" s="89">
        <f t="shared" ref="D101" si="53">D102+D106+D109+D111</f>
        <v>2160</v>
      </c>
      <c r="E101" s="89">
        <f t="shared" ref="E101" si="54">E102+E106+E109+E111</f>
        <v>0</v>
      </c>
      <c r="F101" s="89">
        <f t="shared" ref="F101" si="55">F102+F106+F109+F111</f>
        <v>0</v>
      </c>
      <c r="G101" s="89">
        <f t="shared" ref="G101" si="56">G102+G106+G109+G111</f>
        <v>7273</v>
      </c>
      <c r="H101" s="89"/>
      <c r="I101" s="89">
        <f t="shared" ref="I101" si="57">I102+I106+I109+I111</f>
        <v>0</v>
      </c>
      <c r="J101" s="89">
        <f t="shared" ref="J101" si="58">J102+J106+J109+J111</f>
        <v>0</v>
      </c>
      <c r="K101" s="89">
        <f t="shared" ref="K101" si="59">K102+K106+K109+K111</f>
        <v>0</v>
      </c>
      <c r="L101" s="89">
        <f t="shared" ref="L101" si="60">L102+L106+L109+L111</f>
        <v>0</v>
      </c>
    </row>
    <row r="102" spans="1:12" s="100" customFormat="1" ht="10.199999999999999">
      <c r="A102" s="114">
        <v>321</v>
      </c>
      <c r="B102" s="115" t="s">
        <v>25</v>
      </c>
      <c r="C102" s="89">
        <f>SUM(C103:C105)</f>
        <v>4160</v>
      </c>
      <c r="D102" s="89">
        <f t="shared" ref="D102" si="61">SUM(D103:D105)</f>
        <v>2160</v>
      </c>
      <c r="E102" s="89">
        <f t="shared" ref="E102" si="62">SUM(E103:E105)</f>
        <v>0</v>
      </c>
      <c r="F102" s="89">
        <f t="shared" ref="F102" si="63">SUM(F103:F105)</f>
        <v>0</v>
      </c>
      <c r="G102" s="89">
        <f t="shared" ref="G102" si="64">SUM(G103:G105)</f>
        <v>2000</v>
      </c>
      <c r="H102" s="89"/>
      <c r="I102" s="89">
        <f t="shared" ref="I102" si="65">SUM(I103:I105)</f>
        <v>0</v>
      </c>
      <c r="J102" s="89">
        <f t="shared" ref="J102" si="66">SUM(J103:J105)</f>
        <v>0</v>
      </c>
      <c r="K102" s="89">
        <f t="shared" ref="K102" si="67">SUM(K103:K105)</f>
        <v>0</v>
      </c>
      <c r="L102" s="89">
        <f t="shared" ref="L102" si="68">SUM(L103:L105)</f>
        <v>0</v>
      </c>
    </row>
    <row r="103" spans="1:12" s="101" customFormat="1" ht="10.199999999999999">
      <c r="A103" s="116">
        <v>3211</v>
      </c>
      <c r="B103" s="118" t="s">
        <v>46</v>
      </c>
      <c r="C103" s="94">
        <f>SUM(D103:L103)</f>
        <v>0</v>
      </c>
      <c r="D103" s="94">
        <v>0</v>
      </c>
      <c r="E103" s="94">
        <v>0</v>
      </c>
      <c r="F103" s="94">
        <v>0</v>
      </c>
      <c r="G103" s="94">
        <v>0</v>
      </c>
      <c r="H103" s="94"/>
      <c r="I103" s="94">
        <v>0</v>
      </c>
      <c r="J103" s="94">
        <v>0</v>
      </c>
      <c r="K103" s="94">
        <v>0</v>
      </c>
      <c r="L103" s="94">
        <v>0</v>
      </c>
    </row>
    <row r="104" spans="1:12" s="101" customFormat="1" ht="10.199999999999999">
      <c r="A104" s="116">
        <v>3212</v>
      </c>
      <c r="B104" s="118" t="s">
        <v>80</v>
      </c>
      <c r="C104" s="94">
        <f t="shared" ref="C104:C105" si="69">SUM(D104:L104)</f>
        <v>4160</v>
      </c>
      <c r="D104" s="94">
        <v>2160</v>
      </c>
      <c r="E104" s="94">
        <v>0</v>
      </c>
      <c r="F104" s="94">
        <v>0</v>
      </c>
      <c r="G104" s="94">
        <v>2000</v>
      </c>
      <c r="H104" s="94"/>
      <c r="I104" s="94">
        <v>0</v>
      </c>
      <c r="J104" s="94">
        <v>0</v>
      </c>
      <c r="K104" s="94">
        <v>0</v>
      </c>
      <c r="L104" s="94">
        <v>0</v>
      </c>
    </row>
    <row r="105" spans="1:12" s="101" customFormat="1" ht="10.199999999999999">
      <c r="A105" s="116">
        <v>3213</v>
      </c>
      <c r="B105" s="118" t="s">
        <v>47</v>
      </c>
      <c r="C105" s="94">
        <f t="shared" si="69"/>
        <v>0</v>
      </c>
      <c r="D105" s="94">
        <v>0</v>
      </c>
      <c r="E105" s="94">
        <v>0</v>
      </c>
      <c r="F105" s="94">
        <v>0</v>
      </c>
      <c r="G105" s="94">
        <v>0</v>
      </c>
      <c r="H105" s="94"/>
      <c r="I105" s="94">
        <v>0</v>
      </c>
      <c r="J105" s="94">
        <v>0</v>
      </c>
      <c r="K105" s="94">
        <v>0</v>
      </c>
      <c r="L105" s="94">
        <v>0</v>
      </c>
    </row>
    <row r="106" spans="1:12" s="100" customFormat="1" ht="10.199999999999999">
      <c r="A106" s="114">
        <v>322</v>
      </c>
      <c r="B106" s="115" t="s">
        <v>26</v>
      </c>
      <c r="C106" s="89">
        <f>SUM(C107:C108)</f>
        <v>3000</v>
      </c>
      <c r="D106" s="89">
        <f t="shared" ref="D106" si="70">SUM(D107:D108)</f>
        <v>0</v>
      </c>
      <c r="E106" s="89">
        <f t="shared" ref="E106" si="71">SUM(E107:E108)</f>
        <v>0</v>
      </c>
      <c r="F106" s="89">
        <f t="shared" ref="F106" si="72">SUM(F107:F108)</f>
        <v>0</v>
      </c>
      <c r="G106" s="89">
        <f t="shared" ref="G106" si="73">SUM(G107:G108)</f>
        <v>3000</v>
      </c>
      <c r="H106" s="89"/>
      <c r="I106" s="89">
        <f t="shared" ref="I106" si="74">SUM(I107:I108)</f>
        <v>0</v>
      </c>
      <c r="J106" s="89">
        <f t="shared" ref="J106" si="75">SUM(J107:J108)</f>
        <v>0</v>
      </c>
      <c r="K106" s="89">
        <f t="shared" ref="K106" si="76">SUM(K107:K108)</f>
        <v>0</v>
      </c>
      <c r="L106" s="89">
        <f t="shared" ref="L106" si="77">SUM(L107:L108)</f>
        <v>0</v>
      </c>
    </row>
    <row r="107" spans="1:12" s="101" customFormat="1" ht="10.199999999999999">
      <c r="A107" s="116">
        <v>3221</v>
      </c>
      <c r="B107" s="118" t="s">
        <v>40</v>
      </c>
      <c r="C107" s="94">
        <f t="shared" ref="C107:C108" si="78">SUM(D107:L107)</f>
        <v>3000</v>
      </c>
      <c r="D107" s="94">
        <v>0</v>
      </c>
      <c r="E107" s="94">
        <v>0</v>
      </c>
      <c r="F107" s="94">
        <v>0</v>
      </c>
      <c r="G107" s="94">
        <v>3000</v>
      </c>
      <c r="H107" s="94"/>
      <c r="I107" s="94">
        <v>0</v>
      </c>
      <c r="J107" s="94">
        <v>0</v>
      </c>
      <c r="K107" s="94">
        <v>0</v>
      </c>
      <c r="L107" s="94">
        <v>0</v>
      </c>
    </row>
    <row r="108" spans="1:12" s="101" customFormat="1" ht="10.199999999999999">
      <c r="A108" s="116">
        <v>3222</v>
      </c>
      <c r="B108" s="118" t="s">
        <v>41</v>
      </c>
      <c r="C108" s="94">
        <f t="shared" si="78"/>
        <v>0</v>
      </c>
      <c r="D108" s="94">
        <v>0</v>
      </c>
      <c r="E108" s="94">
        <v>0</v>
      </c>
      <c r="F108" s="94">
        <v>0</v>
      </c>
      <c r="G108" s="94">
        <v>0</v>
      </c>
      <c r="H108" s="94"/>
      <c r="I108" s="94">
        <v>0</v>
      </c>
      <c r="J108" s="94">
        <v>0</v>
      </c>
      <c r="K108" s="94">
        <v>0</v>
      </c>
      <c r="L108" s="94">
        <v>0</v>
      </c>
    </row>
    <row r="109" spans="1:12" s="100" customFormat="1" ht="10.199999999999999">
      <c r="A109" s="114">
        <v>323</v>
      </c>
      <c r="B109" s="115" t="s">
        <v>27</v>
      </c>
      <c r="C109" s="89">
        <f>SUM(C110)</f>
        <v>0</v>
      </c>
      <c r="D109" s="89">
        <f t="shared" ref="D109" si="79">SUM(D110)</f>
        <v>0</v>
      </c>
      <c r="E109" s="89">
        <f t="shared" ref="E109" si="80">SUM(E110)</f>
        <v>0</v>
      </c>
      <c r="F109" s="89">
        <f t="shared" ref="F109" si="81">SUM(F110)</f>
        <v>0</v>
      </c>
      <c r="G109" s="89">
        <f t="shared" ref="G109" si="82">SUM(G110)</f>
        <v>0</v>
      </c>
      <c r="H109" s="89"/>
      <c r="I109" s="89">
        <f t="shared" ref="I109" si="83">SUM(I110)</f>
        <v>0</v>
      </c>
      <c r="J109" s="89">
        <f t="shared" ref="J109" si="84">SUM(J110)</f>
        <v>0</v>
      </c>
      <c r="K109" s="89">
        <f t="shared" ref="K109" si="85">SUM(K110)</f>
        <v>0</v>
      </c>
      <c r="L109" s="89">
        <f t="shared" ref="L109" si="86">SUM(L110)</f>
        <v>0</v>
      </c>
    </row>
    <row r="110" spans="1:12" s="101" customFormat="1" ht="10.199999999999999">
      <c r="A110" s="116">
        <v>3232</v>
      </c>
      <c r="B110" s="118" t="s">
        <v>43</v>
      </c>
      <c r="C110" s="94">
        <f t="shared" ref="C110" si="87">SUM(D110:L110)</f>
        <v>0</v>
      </c>
      <c r="D110" s="94">
        <v>0</v>
      </c>
      <c r="E110" s="94">
        <v>0</v>
      </c>
      <c r="F110" s="94">
        <v>0</v>
      </c>
      <c r="G110" s="94">
        <v>0</v>
      </c>
      <c r="H110" s="94"/>
      <c r="I110" s="94">
        <v>0</v>
      </c>
      <c r="J110" s="94">
        <v>0</v>
      </c>
      <c r="K110" s="94">
        <v>0</v>
      </c>
      <c r="L110" s="94">
        <v>0</v>
      </c>
    </row>
    <row r="111" spans="1:12" s="100" customFormat="1" ht="10.199999999999999">
      <c r="A111" s="114">
        <v>329</v>
      </c>
      <c r="B111" s="115" t="s">
        <v>28</v>
      </c>
      <c r="C111" s="89">
        <f>SUM(C112)</f>
        <v>2273</v>
      </c>
      <c r="D111" s="89">
        <f t="shared" ref="D111" si="88">SUM(D112)</f>
        <v>0</v>
      </c>
      <c r="E111" s="89">
        <f t="shared" ref="E111" si="89">SUM(E112)</f>
        <v>0</v>
      </c>
      <c r="F111" s="89">
        <f t="shared" ref="F111" si="90">SUM(F112)</f>
        <v>0</v>
      </c>
      <c r="G111" s="89">
        <f t="shared" ref="G111" si="91">SUM(G112)</f>
        <v>2273</v>
      </c>
      <c r="H111" s="89"/>
      <c r="I111" s="89">
        <f t="shared" ref="I111" si="92">SUM(I112)</f>
        <v>0</v>
      </c>
      <c r="J111" s="89">
        <f t="shared" ref="J111" si="93">SUM(J112)</f>
        <v>0</v>
      </c>
      <c r="K111" s="89">
        <f t="shared" ref="K111" si="94">SUM(K112)</f>
        <v>0</v>
      </c>
      <c r="L111" s="89">
        <f t="shared" ref="L111" si="95">SUM(L112)</f>
        <v>0</v>
      </c>
    </row>
    <row r="112" spans="1:12" s="101" customFormat="1" ht="12.75" customHeight="1">
      <c r="A112" s="116">
        <v>3299</v>
      </c>
      <c r="B112" s="118" t="s">
        <v>28</v>
      </c>
      <c r="C112" s="94">
        <f t="shared" ref="C112" si="96">SUM(D112:L112)</f>
        <v>2273</v>
      </c>
      <c r="D112" s="94">
        <v>0</v>
      </c>
      <c r="E112" s="94">
        <v>0</v>
      </c>
      <c r="F112" s="94">
        <v>0</v>
      </c>
      <c r="G112" s="94">
        <v>2273</v>
      </c>
      <c r="H112" s="94"/>
      <c r="I112" s="94">
        <v>0</v>
      </c>
      <c r="J112" s="94">
        <v>0</v>
      </c>
      <c r="K112" s="94">
        <v>0</v>
      </c>
      <c r="L112" s="94">
        <v>0</v>
      </c>
    </row>
    <row r="113" spans="1:12">
      <c r="A113" s="119"/>
      <c r="B113" s="106"/>
      <c r="C113" s="104"/>
      <c r="D113" s="104"/>
      <c r="E113" s="104"/>
      <c r="F113" s="104"/>
      <c r="G113" s="104"/>
      <c r="H113" s="104"/>
      <c r="I113" s="104"/>
      <c r="J113" s="104"/>
      <c r="K113" s="104"/>
      <c r="L113" s="104"/>
    </row>
    <row r="114" spans="1:12">
      <c r="A114" s="119"/>
      <c r="B114" s="106"/>
      <c r="C114" s="104"/>
      <c r="D114" s="104"/>
      <c r="E114" s="104"/>
      <c r="F114" s="104"/>
      <c r="G114" s="104"/>
      <c r="H114" s="104"/>
      <c r="I114" s="104"/>
      <c r="J114" s="104"/>
      <c r="K114" s="104"/>
      <c r="L114" s="104"/>
    </row>
    <row r="115" spans="1:12" s="83" customFormat="1" ht="29.25" customHeight="1">
      <c r="A115" s="84" t="s">
        <v>33</v>
      </c>
      <c r="B115" s="85" t="s">
        <v>93</v>
      </c>
      <c r="C115" s="86">
        <f>C116+C133</f>
        <v>79690</v>
      </c>
      <c r="D115" s="86">
        <f t="shared" ref="D115:L115" si="97">D116+D133</f>
        <v>17790</v>
      </c>
      <c r="E115" s="86">
        <f t="shared" si="97"/>
        <v>0</v>
      </c>
      <c r="F115" s="86">
        <f t="shared" si="97"/>
        <v>0</v>
      </c>
      <c r="G115" s="86">
        <f t="shared" si="97"/>
        <v>61900</v>
      </c>
      <c r="H115" s="86">
        <f t="shared" si="97"/>
        <v>0</v>
      </c>
      <c r="I115" s="86">
        <f t="shared" si="97"/>
        <v>0</v>
      </c>
      <c r="J115" s="86">
        <f t="shared" si="97"/>
        <v>0</v>
      </c>
      <c r="K115" s="86">
        <f t="shared" si="97"/>
        <v>0</v>
      </c>
      <c r="L115" s="86">
        <f t="shared" si="97"/>
        <v>0</v>
      </c>
    </row>
    <row r="116" spans="1:12" s="100" customFormat="1" ht="10.199999999999999">
      <c r="A116" s="87">
        <v>32</v>
      </c>
      <c r="B116" s="88" t="s">
        <v>24</v>
      </c>
      <c r="C116" s="89">
        <f t="shared" ref="C116:L116" si="98">C117+C121+C124+C130</f>
        <v>64690</v>
      </c>
      <c r="D116" s="89">
        <f t="shared" si="98"/>
        <v>17790</v>
      </c>
      <c r="E116" s="89">
        <f t="shared" si="98"/>
        <v>0</v>
      </c>
      <c r="F116" s="89">
        <f t="shared" si="98"/>
        <v>0</v>
      </c>
      <c r="G116" s="89">
        <f t="shared" si="98"/>
        <v>46900</v>
      </c>
      <c r="H116" s="89">
        <f t="shared" si="98"/>
        <v>0</v>
      </c>
      <c r="I116" s="89">
        <f t="shared" si="98"/>
        <v>0</v>
      </c>
      <c r="J116" s="89">
        <f t="shared" si="98"/>
        <v>0</v>
      </c>
      <c r="K116" s="89">
        <f t="shared" si="98"/>
        <v>0</v>
      </c>
      <c r="L116" s="89">
        <f t="shared" si="98"/>
        <v>0</v>
      </c>
    </row>
    <row r="117" spans="1:12" s="100" customFormat="1" ht="10.199999999999999">
      <c r="A117" s="87">
        <v>321</v>
      </c>
      <c r="B117" s="88" t="s">
        <v>25</v>
      </c>
      <c r="C117" s="89">
        <f>SUM(C118:C120)</f>
        <v>15220</v>
      </c>
      <c r="D117" s="89">
        <f t="shared" ref="D117" si="99">SUM(D118:D120)</f>
        <v>2720</v>
      </c>
      <c r="E117" s="89">
        <f t="shared" ref="E117" si="100">SUM(E118:E120)</f>
        <v>0</v>
      </c>
      <c r="F117" s="89">
        <f t="shared" ref="F117" si="101">SUM(F118:F120)</f>
        <v>0</v>
      </c>
      <c r="G117" s="89">
        <f t="shared" ref="G117:I117" si="102">SUM(G118:G120)</f>
        <v>12500</v>
      </c>
      <c r="H117" s="89">
        <f t="shared" si="102"/>
        <v>0</v>
      </c>
      <c r="I117" s="89">
        <f t="shared" si="102"/>
        <v>0</v>
      </c>
      <c r="J117" s="89">
        <f t="shared" ref="J117" si="103">SUM(J118:J120)</f>
        <v>0</v>
      </c>
      <c r="K117" s="89">
        <f t="shared" ref="K117" si="104">SUM(K118:K120)</f>
        <v>0</v>
      </c>
      <c r="L117" s="89">
        <f t="shared" ref="L117" si="105">SUM(L118:L120)</f>
        <v>0</v>
      </c>
    </row>
    <row r="118" spans="1:12" s="101" customFormat="1" ht="10.199999999999999">
      <c r="A118" s="92">
        <v>3211</v>
      </c>
      <c r="B118" s="93" t="s">
        <v>46</v>
      </c>
      <c r="C118" s="94">
        <f>SUM(D118:L118)</f>
        <v>15220</v>
      </c>
      <c r="D118" s="94">
        <v>2720</v>
      </c>
      <c r="E118" s="94">
        <v>0</v>
      </c>
      <c r="F118" s="94">
        <v>0</v>
      </c>
      <c r="G118" s="94">
        <v>12500</v>
      </c>
      <c r="H118" s="94">
        <v>0</v>
      </c>
      <c r="I118" s="94">
        <v>0</v>
      </c>
      <c r="J118" s="94">
        <v>0</v>
      </c>
      <c r="K118" s="94">
        <v>0</v>
      </c>
      <c r="L118" s="94">
        <v>0</v>
      </c>
    </row>
    <row r="119" spans="1:12" s="101" customFormat="1" ht="10.199999999999999">
      <c r="A119" s="92">
        <v>3212</v>
      </c>
      <c r="B119" s="93" t="s">
        <v>80</v>
      </c>
      <c r="C119" s="94">
        <f t="shared" ref="C119:C120" si="106">SUM(D119:L119)</f>
        <v>0</v>
      </c>
      <c r="D119" s="94">
        <v>0</v>
      </c>
      <c r="E119" s="94">
        <v>0</v>
      </c>
      <c r="F119" s="94">
        <v>0</v>
      </c>
      <c r="G119" s="94">
        <v>0</v>
      </c>
      <c r="H119" s="94">
        <v>0</v>
      </c>
      <c r="I119" s="94">
        <v>0</v>
      </c>
      <c r="J119" s="94">
        <v>0</v>
      </c>
      <c r="K119" s="94">
        <v>0</v>
      </c>
      <c r="L119" s="94">
        <v>0</v>
      </c>
    </row>
    <row r="120" spans="1:12" s="101" customFormat="1" ht="10.199999999999999">
      <c r="A120" s="92">
        <v>3213</v>
      </c>
      <c r="B120" s="93" t="s">
        <v>47</v>
      </c>
      <c r="C120" s="94">
        <f t="shared" si="106"/>
        <v>0</v>
      </c>
      <c r="D120" s="94">
        <v>0</v>
      </c>
      <c r="E120" s="94">
        <v>0</v>
      </c>
      <c r="F120" s="94">
        <v>0</v>
      </c>
      <c r="G120" s="94">
        <v>0</v>
      </c>
      <c r="H120" s="94">
        <v>0</v>
      </c>
      <c r="I120" s="94">
        <v>0</v>
      </c>
      <c r="J120" s="94">
        <v>0</v>
      </c>
      <c r="K120" s="94">
        <v>0</v>
      </c>
      <c r="L120" s="94">
        <v>0</v>
      </c>
    </row>
    <row r="121" spans="1:12" s="100" customFormat="1" ht="10.199999999999999">
      <c r="A121" s="87">
        <v>322</v>
      </c>
      <c r="B121" s="88" t="s">
        <v>26</v>
      </c>
      <c r="C121" s="89">
        <f t="shared" ref="C121:L121" si="107">SUM(C122:C123)</f>
        <v>1900</v>
      </c>
      <c r="D121" s="89">
        <f t="shared" si="107"/>
        <v>1900</v>
      </c>
      <c r="E121" s="89">
        <f t="shared" si="107"/>
        <v>0</v>
      </c>
      <c r="F121" s="89">
        <f t="shared" si="107"/>
        <v>0</v>
      </c>
      <c r="G121" s="89">
        <f t="shared" si="107"/>
        <v>0</v>
      </c>
      <c r="H121" s="89">
        <f t="shared" si="107"/>
        <v>0</v>
      </c>
      <c r="I121" s="89">
        <f t="shared" si="107"/>
        <v>0</v>
      </c>
      <c r="J121" s="89">
        <f t="shared" si="107"/>
        <v>0</v>
      </c>
      <c r="K121" s="89">
        <f t="shared" si="107"/>
        <v>0</v>
      </c>
      <c r="L121" s="89">
        <f t="shared" si="107"/>
        <v>0</v>
      </c>
    </row>
    <row r="122" spans="1:12" s="101" customFormat="1" ht="10.199999999999999">
      <c r="A122" s="92">
        <v>3221</v>
      </c>
      <c r="B122" s="93" t="s">
        <v>40</v>
      </c>
      <c r="C122" s="94">
        <f>SUM(D122:L122)</f>
        <v>1900</v>
      </c>
      <c r="D122" s="94">
        <v>1900</v>
      </c>
      <c r="E122" s="94">
        <v>0</v>
      </c>
      <c r="F122" s="94">
        <v>0</v>
      </c>
      <c r="G122" s="94">
        <v>0</v>
      </c>
      <c r="H122" s="94">
        <v>0</v>
      </c>
      <c r="I122" s="94">
        <v>0</v>
      </c>
      <c r="J122" s="94">
        <v>0</v>
      </c>
      <c r="K122" s="94">
        <v>0</v>
      </c>
      <c r="L122" s="94">
        <v>0</v>
      </c>
    </row>
    <row r="123" spans="1:12" s="101" customFormat="1" ht="10.199999999999999">
      <c r="A123" s="92">
        <v>3222</v>
      </c>
      <c r="B123" s="93" t="s">
        <v>41</v>
      </c>
      <c r="C123" s="94">
        <f t="shared" ref="C123" si="108">SUM(D123:L123)</f>
        <v>0</v>
      </c>
      <c r="D123" s="94">
        <v>0</v>
      </c>
      <c r="E123" s="94">
        <v>0</v>
      </c>
      <c r="F123" s="94">
        <v>0</v>
      </c>
      <c r="G123" s="94">
        <v>0</v>
      </c>
      <c r="H123" s="94">
        <v>0</v>
      </c>
      <c r="I123" s="94">
        <v>0</v>
      </c>
      <c r="J123" s="94">
        <v>0</v>
      </c>
      <c r="K123" s="94">
        <v>0</v>
      </c>
      <c r="L123" s="94">
        <v>0</v>
      </c>
    </row>
    <row r="124" spans="1:12" s="100" customFormat="1" ht="10.199999999999999">
      <c r="A124" s="87">
        <v>323</v>
      </c>
      <c r="B124" s="88" t="s">
        <v>27</v>
      </c>
      <c r="C124" s="89">
        <f t="shared" ref="C124:L124" si="109">SUM(C125:C129)</f>
        <v>35180</v>
      </c>
      <c r="D124" s="89">
        <f t="shared" si="109"/>
        <v>9280</v>
      </c>
      <c r="E124" s="89">
        <f t="shared" si="109"/>
        <v>0</v>
      </c>
      <c r="F124" s="89">
        <f t="shared" si="109"/>
        <v>0</v>
      </c>
      <c r="G124" s="89">
        <f t="shared" si="109"/>
        <v>25900</v>
      </c>
      <c r="H124" s="89">
        <f t="shared" si="109"/>
        <v>0</v>
      </c>
      <c r="I124" s="89">
        <f t="shared" si="109"/>
        <v>0</v>
      </c>
      <c r="J124" s="89">
        <f t="shared" si="109"/>
        <v>0</v>
      </c>
      <c r="K124" s="89">
        <f t="shared" si="109"/>
        <v>0</v>
      </c>
      <c r="L124" s="89">
        <f t="shared" si="109"/>
        <v>0</v>
      </c>
    </row>
    <row r="125" spans="1:12" s="101" customFormat="1" ht="10.199999999999999">
      <c r="A125" s="92">
        <v>3231</v>
      </c>
      <c r="B125" s="93" t="s">
        <v>51</v>
      </c>
      <c r="C125" s="94">
        <f>SUM(D125:L125)</f>
        <v>20780</v>
      </c>
      <c r="D125" s="94">
        <v>4280</v>
      </c>
      <c r="E125" s="94">
        <v>0</v>
      </c>
      <c r="F125" s="94">
        <v>0</v>
      </c>
      <c r="G125" s="94">
        <v>16500</v>
      </c>
      <c r="H125" s="94">
        <v>0</v>
      </c>
      <c r="I125" s="94">
        <v>0</v>
      </c>
      <c r="J125" s="94">
        <v>0</v>
      </c>
      <c r="K125" s="94">
        <v>0</v>
      </c>
      <c r="L125" s="94">
        <v>0</v>
      </c>
    </row>
    <row r="126" spans="1:12" s="101" customFormat="1" ht="10.199999999999999">
      <c r="A126" s="92">
        <v>3232</v>
      </c>
      <c r="B126" s="93" t="s">
        <v>43</v>
      </c>
      <c r="C126" s="94">
        <f t="shared" ref="C126:C129" si="110">SUM(D126:L126)</f>
        <v>0</v>
      </c>
      <c r="D126" s="94">
        <v>0</v>
      </c>
      <c r="E126" s="94">
        <v>0</v>
      </c>
      <c r="F126" s="94">
        <v>0</v>
      </c>
      <c r="G126" s="94">
        <v>0</v>
      </c>
      <c r="H126" s="94">
        <v>0</v>
      </c>
      <c r="I126" s="94">
        <v>0</v>
      </c>
      <c r="J126" s="94">
        <v>0</v>
      </c>
      <c r="K126" s="94">
        <v>0</v>
      </c>
      <c r="L126" s="94">
        <v>0</v>
      </c>
    </row>
    <row r="127" spans="1:12" s="101" customFormat="1" ht="10.199999999999999">
      <c r="A127" s="92">
        <v>3233</v>
      </c>
      <c r="B127" s="93" t="s">
        <v>52</v>
      </c>
      <c r="C127" s="94">
        <f t="shared" si="110"/>
        <v>0</v>
      </c>
      <c r="D127" s="94">
        <v>0</v>
      </c>
      <c r="E127" s="94">
        <v>0</v>
      </c>
      <c r="F127" s="94">
        <v>0</v>
      </c>
      <c r="G127" s="94">
        <v>0</v>
      </c>
      <c r="H127" s="94">
        <v>0</v>
      </c>
      <c r="I127" s="94">
        <v>0</v>
      </c>
      <c r="J127" s="94">
        <v>0</v>
      </c>
      <c r="K127" s="94">
        <v>0</v>
      </c>
      <c r="L127" s="94">
        <v>0</v>
      </c>
    </row>
    <row r="128" spans="1:12" s="101" customFormat="1" ht="10.199999999999999">
      <c r="A128" s="92">
        <v>3237</v>
      </c>
      <c r="B128" s="93" t="s">
        <v>56</v>
      </c>
      <c r="C128" s="94">
        <f t="shared" si="110"/>
        <v>4900</v>
      </c>
      <c r="D128" s="94">
        <v>0</v>
      </c>
      <c r="E128" s="94">
        <v>0</v>
      </c>
      <c r="F128" s="94">
        <v>0</v>
      </c>
      <c r="G128" s="94">
        <v>4900</v>
      </c>
      <c r="H128" s="94">
        <v>0</v>
      </c>
      <c r="I128" s="94">
        <v>0</v>
      </c>
      <c r="J128" s="94">
        <v>0</v>
      </c>
      <c r="K128" s="94">
        <v>0</v>
      </c>
      <c r="L128" s="94">
        <v>0</v>
      </c>
    </row>
    <row r="129" spans="1:12" s="101" customFormat="1" ht="10.199999999999999">
      <c r="A129" s="92">
        <v>3239</v>
      </c>
      <c r="B129" s="93" t="s">
        <v>58</v>
      </c>
      <c r="C129" s="94">
        <f t="shared" si="110"/>
        <v>9500</v>
      </c>
      <c r="D129" s="94">
        <v>5000</v>
      </c>
      <c r="E129" s="94">
        <v>0</v>
      </c>
      <c r="F129" s="94">
        <v>0</v>
      </c>
      <c r="G129" s="94">
        <v>4500</v>
      </c>
      <c r="H129" s="94">
        <v>0</v>
      </c>
      <c r="I129" s="94">
        <v>0</v>
      </c>
      <c r="J129" s="94">
        <v>0</v>
      </c>
      <c r="K129" s="94">
        <v>0</v>
      </c>
      <c r="L129" s="94">
        <v>0</v>
      </c>
    </row>
    <row r="130" spans="1:12" s="100" customFormat="1" ht="12" customHeight="1">
      <c r="A130" s="87">
        <v>329</v>
      </c>
      <c r="B130" s="88" t="s">
        <v>28</v>
      </c>
      <c r="C130" s="89">
        <f t="shared" ref="C130:L130" si="111">SUM(C131:C132)</f>
        <v>12390</v>
      </c>
      <c r="D130" s="89">
        <f t="shared" si="111"/>
        <v>3890</v>
      </c>
      <c r="E130" s="89">
        <f t="shared" si="111"/>
        <v>0</v>
      </c>
      <c r="F130" s="89">
        <f t="shared" si="111"/>
        <v>0</v>
      </c>
      <c r="G130" s="89">
        <f t="shared" si="111"/>
        <v>8500</v>
      </c>
      <c r="H130" s="89">
        <f t="shared" si="111"/>
        <v>0</v>
      </c>
      <c r="I130" s="89">
        <f t="shared" si="111"/>
        <v>0</v>
      </c>
      <c r="J130" s="89">
        <f t="shared" si="111"/>
        <v>0</v>
      </c>
      <c r="K130" s="89">
        <f t="shared" si="111"/>
        <v>0</v>
      </c>
      <c r="L130" s="89">
        <f t="shared" si="111"/>
        <v>0</v>
      </c>
    </row>
    <row r="131" spans="1:12" s="101" customFormat="1" ht="10.199999999999999">
      <c r="A131" s="92">
        <v>3293</v>
      </c>
      <c r="B131" s="93" t="s">
        <v>60</v>
      </c>
      <c r="C131" s="94">
        <f t="shared" ref="C131:C132" si="112">SUM(D131:L131)</f>
        <v>5000</v>
      </c>
      <c r="D131" s="94">
        <v>0</v>
      </c>
      <c r="E131" s="94">
        <v>0</v>
      </c>
      <c r="F131" s="94">
        <v>0</v>
      </c>
      <c r="G131" s="94">
        <v>5000</v>
      </c>
      <c r="H131" s="94">
        <v>0</v>
      </c>
      <c r="I131" s="94">
        <v>0</v>
      </c>
      <c r="J131" s="94">
        <v>0</v>
      </c>
      <c r="K131" s="94">
        <v>0</v>
      </c>
      <c r="L131" s="94">
        <v>0</v>
      </c>
    </row>
    <row r="132" spans="1:12" s="101" customFormat="1" ht="12.75" customHeight="1">
      <c r="A132" s="92">
        <v>3299</v>
      </c>
      <c r="B132" s="93" t="s">
        <v>28</v>
      </c>
      <c r="C132" s="94">
        <f t="shared" si="112"/>
        <v>7390</v>
      </c>
      <c r="D132" s="94">
        <v>3890</v>
      </c>
      <c r="E132" s="94">
        <v>0</v>
      </c>
      <c r="F132" s="94">
        <v>0</v>
      </c>
      <c r="G132" s="94">
        <v>3500</v>
      </c>
      <c r="H132" s="94">
        <v>0</v>
      </c>
      <c r="I132" s="94">
        <v>0</v>
      </c>
      <c r="J132" s="94">
        <v>0</v>
      </c>
      <c r="K132" s="94">
        <v>0</v>
      </c>
      <c r="L132" s="94">
        <v>0</v>
      </c>
    </row>
    <row r="133" spans="1:12" s="100" customFormat="1" ht="20.399999999999999">
      <c r="A133" s="87">
        <v>42</v>
      </c>
      <c r="B133" s="88" t="s">
        <v>62</v>
      </c>
      <c r="C133" s="89">
        <f>C134+C135</f>
        <v>15000</v>
      </c>
      <c r="D133" s="89">
        <f t="shared" ref="D133:L133" si="113">D134+D135</f>
        <v>0</v>
      </c>
      <c r="E133" s="89">
        <f t="shared" si="113"/>
        <v>0</v>
      </c>
      <c r="F133" s="89">
        <f t="shared" si="113"/>
        <v>0</v>
      </c>
      <c r="G133" s="89">
        <f t="shared" si="113"/>
        <v>15000</v>
      </c>
      <c r="H133" s="89">
        <f t="shared" si="113"/>
        <v>0</v>
      </c>
      <c r="I133" s="89">
        <f t="shared" si="113"/>
        <v>0</v>
      </c>
      <c r="J133" s="89">
        <f>J134+J135</f>
        <v>0</v>
      </c>
      <c r="K133" s="89">
        <f t="shared" si="113"/>
        <v>0</v>
      </c>
      <c r="L133" s="89">
        <f t="shared" si="113"/>
        <v>0</v>
      </c>
    </row>
    <row r="134" spans="1:12" s="101" customFormat="1" ht="12.75" customHeight="1">
      <c r="A134" s="92">
        <v>4221</v>
      </c>
      <c r="B134" s="93" t="s">
        <v>63</v>
      </c>
      <c r="C134" s="94">
        <f>SUM(D134:L134)</f>
        <v>10000</v>
      </c>
      <c r="D134" s="94">
        <v>0</v>
      </c>
      <c r="E134" s="94">
        <v>0</v>
      </c>
      <c r="F134" s="94">
        <v>0</v>
      </c>
      <c r="G134" s="94">
        <v>10000</v>
      </c>
      <c r="H134" s="94">
        <v>0</v>
      </c>
      <c r="I134" s="94">
        <v>0</v>
      </c>
      <c r="J134" s="94">
        <v>0</v>
      </c>
      <c r="K134" s="94">
        <v>0</v>
      </c>
      <c r="L134" s="94">
        <v>0</v>
      </c>
    </row>
    <row r="135" spans="1:12" s="101" customFormat="1" ht="12.75" customHeight="1">
      <c r="A135" s="92">
        <v>4241</v>
      </c>
      <c r="B135" s="93" t="s">
        <v>89</v>
      </c>
      <c r="C135" s="94">
        <f t="shared" ref="C135" si="114">SUM(D135:L135)</f>
        <v>5000</v>
      </c>
      <c r="D135" s="94">
        <v>0</v>
      </c>
      <c r="E135" s="94">
        <v>0</v>
      </c>
      <c r="F135" s="94">
        <v>0</v>
      </c>
      <c r="G135" s="94">
        <v>5000</v>
      </c>
      <c r="H135" s="94">
        <v>0</v>
      </c>
      <c r="I135" s="94">
        <v>0</v>
      </c>
      <c r="J135" s="94">
        <v>0</v>
      </c>
      <c r="K135" s="94">
        <v>0</v>
      </c>
      <c r="L135" s="94">
        <v>0</v>
      </c>
    </row>
    <row r="136" spans="1:12" s="101" customFormat="1" ht="10.199999999999999">
      <c r="A136" s="114"/>
      <c r="B136" s="118"/>
      <c r="C136" s="94"/>
      <c r="D136" s="94"/>
      <c r="E136" s="94"/>
      <c r="F136" s="94"/>
      <c r="G136" s="94"/>
      <c r="H136" s="94"/>
      <c r="I136" s="94"/>
      <c r="J136" s="94"/>
      <c r="K136" s="94"/>
      <c r="L136" s="94"/>
    </row>
    <row r="137" spans="1:12" s="83" customFormat="1" ht="29.25" customHeight="1">
      <c r="A137" s="84" t="s">
        <v>33</v>
      </c>
      <c r="B137" s="85" t="s">
        <v>94</v>
      </c>
      <c r="C137" s="86">
        <f>C138</f>
        <v>0</v>
      </c>
      <c r="D137" s="86">
        <f t="shared" ref="D137:L137" si="115">D138</f>
        <v>0</v>
      </c>
      <c r="E137" s="86">
        <f t="shared" si="115"/>
        <v>0</v>
      </c>
      <c r="F137" s="86">
        <f t="shared" si="115"/>
        <v>0</v>
      </c>
      <c r="G137" s="86">
        <f t="shared" si="115"/>
        <v>0</v>
      </c>
      <c r="H137" s="86">
        <f t="shared" si="115"/>
        <v>0</v>
      </c>
      <c r="I137" s="86">
        <f t="shared" si="115"/>
        <v>0</v>
      </c>
      <c r="J137" s="86">
        <f t="shared" si="115"/>
        <v>0</v>
      </c>
      <c r="K137" s="86">
        <f t="shared" si="115"/>
        <v>0</v>
      </c>
      <c r="L137" s="86">
        <f t="shared" si="115"/>
        <v>0</v>
      </c>
    </row>
    <row r="138" spans="1:12">
      <c r="A138" s="119"/>
      <c r="B138" s="106"/>
      <c r="C138" s="104"/>
      <c r="D138" s="104"/>
      <c r="E138" s="104"/>
      <c r="F138" s="104"/>
      <c r="G138" s="104"/>
      <c r="H138" s="104"/>
      <c r="I138" s="104"/>
      <c r="J138" s="104"/>
      <c r="K138" s="104"/>
      <c r="L138" s="104"/>
    </row>
    <row r="139" spans="1:12" s="83" customFormat="1" ht="29.25" customHeight="1">
      <c r="A139" s="84" t="s">
        <v>33</v>
      </c>
      <c r="B139" s="85" t="s">
        <v>95</v>
      </c>
      <c r="C139" s="86">
        <v>0</v>
      </c>
      <c r="D139" s="86">
        <v>0</v>
      </c>
      <c r="E139" s="86">
        <f t="shared" ref="E139" si="116">E140+E145</f>
        <v>0</v>
      </c>
      <c r="F139" s="86">
        <f t="shared" ref="F139" si="117">F140+F145</f>
        <v>0</v>
      </c>
      <c r="G139" s="86">
        <v>0</v>
      </c>
      <c r="H139" s="86"/>
      <c r="I139" s="86">
        <f t="shared" ref="I139" si="118">I140+I145</f>
        <v>0</v>
      </c>
      <c r="J139" s="86">
        <f t="shared" ref="J139" si="119">J140+J145</f>
        <v>0</v>
      </c>
      <c r="K139" s="86">
        <f t="shared" ref="K139" si="120">K140+K145</f>
        <v>0</v>
      </c>
      <c r="L139" s="86">
        <f t="shared" ref="L139" si="121">L140+L145</f>
        <v>0</v>
      </c>
    </row>
    <row r="140" spans="1:12">
      <c r="A140" s="119"/>
      <c r="B140" s="106"/>
      <c r="C140" s="104"/>
      <c r="D140" s="104"/>
      <c r="E140" s="104"/>
      <c r="F140" s="104"/>
      <c r="G140" s="104"/>
      <c r="H140" s="104"/>
      <c r="I140" s="104"/>
      <c r="J140" s="104"/>
      <c r="K140" s="104"/>
      <c r="L140" s="104"/>
    </row>
    <row r="141" spans="1:12" s="83" customFormat="1" ht="30.75" customHeight="1">
      <c r="A141" s="107" t="s">
        <v>34</v>
      </c>
      <c r="B141" s="108" t="s">
        <v>96</v>
      </c>
      <c r="C141" s="82">
        <f>C143</f>
        <v>26200</v>
      </c>
      <c r="D141" s="82">
        <f t="shared" ref="D141:L141" si="122">D143</f>
        <v>0</v>
      </c>
      <c r="E141" s="82">
        <f t="shared" si="122"/>
        <v>0</v>
      </c>
      <c r="F141" s="82">
        <f t="shared" si="122"/>
        <v>0</v>
      </c>
      <c r="G141" s="82">
        <f t="shared" si="122"/>
        <v>26200</v>
      </c>
      <c r="H141" s="82"/>
      <c r="I141" s="82">
        <f t="shared" si="122"/>
        <v>0</v>
      </c>
      <c r="J141" s="82">
        <f t="shared" si="122"/>
        <v>0</v>
      </c>
      <c r="K141" s="82">
        <f t="shared" si="122"/>
        <v>0</v>
      </c>
      <c r="L141" s="82">
        <f t="shared" si="122"/>
        <v>0</v>
      </c>
    </row>
    <row r="142" spans="1:12">
      <c r="A142" s="119"/>
      <c r="B142" s="106"/>
      <c r="C142" s="104"/>
      <c r="D142" s="104"/>
      <c r="E142" s="104"/>
      <c r="F142" s="104"/>
      <c r="G142" s="104"/>
      <c r="H142" s="104"/>
      <c r="I142" s="104"/>
      <c r="J142" s="104"/>
      <c r="K142" s="104"/>
      <c r="L142" s="104"/>
    </row>
    <row r="143" spans="1:12" s="83" customFormat="1" ht="48" customHeight="1">
      <c r="A143" s="84" t="s">
        <v>33</v>
      </c>
      <c r="B143" s="85" t="s">
        <v>97</v>
      </c>
      <c r="C143" s="86">
        <f>C144</f>
        <v>26200</v>
      </c>
      <c r="D143" s="86">
        <f t="shared" ref="D143:F143" si="123">D144</f>
        <v>0</v>
      </c>
      <c r="E143" s="86">
        <f t="shared" si="123"/>
        <v>0</v>
      </c>
      <c r="F143" s="86">
        <f t="shared" si="123"/>
        <v>0</v>
      </c>
      <c r="G143" s="86">
        <f>G144</f>
        <v>26200</v>
      </c>
      <c r="H143" s="86">
        <f t="shared" ref="H143:J143" si="124">H144</f>
        <v>0</v>
      </c>
      <c r="I143" s="86">
        <f t="shared" si="124"/>
        <v>0</v>
      </c>
      <c r="J143" s="86">
        <f t="shared" si="124"/>
        <v>0</v>
      </c>
      <c r="K143" s="86">
        <f t="shared" ref="K143:L143" si="125">K144</f>
        <v>0</v>
      </c>
      <c r="L143" s="86">
        <f t="shared" si="125"/>
        <v>0</v>
      </c>
    </row>
    <row r="144" spans="1:12" s="100" customFormat="1" ht="10.199999999999999">
      <c r="A144" s="87">
        <v>32</v>
      </c>
      <c r="B144" s="88" t="s">
        <v>24</v>
      </c>
      <c r="C144" s="89">
        <f>C145+C149+C152+C158</f>
        <v>26200</v>
      </c>
      <c r="D144" s="89">
        <f t="shared" ref="D144:L144" si="126">D145+D149+D152+D158</f>
        <v>0</v>
      </c>
      <c r="E144" s="89">
        <f t="shared" si="126"/>
        <v>0</v>
      </c>
      <c r="F144" s="89">
        <f t="shared" si="126"/>
        <v>0</v>
      </c>
      <c r="G144" s="89">
        <f>G145+G149+G152+G158</f>
        <v>26200</v>
      </c>
      <c r="H144" s="89">
        <f t="shared" ref="H144:I144" si="127">H145+H149+H152+H158</f>
        <v>0</v>
      </c>
      <c r="I144" s="89">
        <f t="shared" si="127"/>
        <v>0</v>
      </c>
      <c r="J144" s="89">
        <f t="shared" si="126"/>
        <v>0</v>
      </c>
      <c r="K144" s="89">
        <f t="shared" si="126"/>
        <v>0</v>
      </c>
      <c r="L144" s="89">
        <f t="shared" si="126"/>
        <v>0</v>
      </c>
    </row>
    <row r="145" spans="1:12" s="100" customFormat="1" ht="10.199999999999999">
      <c r="A145" s="87">
        <v>321</v>
      </c>
      <c r="B145" s="88" t="s">
        <v>25</v>
      </c>
      <c r="C145" s="89">
        <f>SUM(C146:C148)</f>
        <v>3000</v>
      </c>
      <c r="D145" s="89">
        <f t="shared" ref="D145" si="128">SUM(D146:D148)</f>
        <v>0</v>
      </c>
      <c r="E145" s="89">
        <f t="shared" ref="E145" si="129">SUM(E146:E148)</f>
        <v>0</v>
      </c>
      <c r="F145" s="89">
        <f t="shared" ref="F145" si="130">SUM(F146:F148)</f>
        <v>0</v>
      </c>
      <c r="G145" s="89">
        <f t="shared" ref="G145:I145" si="131">SUM(G146:G148)</f>
        <v>3000</v>
      </c>
      <c r="H145" s="89">
        <f t="shared" si="131"/>
        <v>0</v>
      </c>
      <c r="I145" s="89">
        <f t="shared" si="131"/>
        <v>0</v>
      </c>
      <c r="J145" s="89">
        <f t="shared" ref="J145" si="132">SUM(J146:J148)</f>
        <v>0</v>
      </c>
      <c r="K145" s="89">
        <f t="shared" ref="K145" si="133">SUM(K146:K148)</f>
        <v>0</v>
      </c>
      <c r="L145" s="89">
        <f t="shared" ref="L145" si="134">SUM(L146:L148)</f>
        <v>0</v>
      </c>
    </row>
    <row r="146" spans="1:12" s="101" customFormat="1" ht="10.199999999999999">
      <c r="A146" s="92">
        <v>3211</v>
      </c>
      <c r="B146" s="93" t="s">
        <v>46</v>
      </c>
      <c r="C146" s="94">
        <f>SUM(D146:L146)</f>
        <v>3000</v>
      </c>
      <c r="D146" s="94">
        <v>0</v>
      </c>
      <c r="E146" s="94">
        <v>0</v>
      </c>
      <c r="F146" s="94">
        <v>0</v>
      </c>
      <c r="G146" s="94">
        <v>3000</v>
      </c>
      <c r="H146" s="94">
        <v>0</v>
      </c>
      <c r="I146" s="94">
        <v>0</v>
      </c>
      <c r="J146" s="94">
        <v>0</v>
      </c>
      <c r="K146" s="94">
        <v>0</v>
      </c>
      <c r="L146" s="94">
        <v>0</v>
      </c>
    </row>
    <row r="147" spans="1:12" s="101" customFormat="1" ht="10.199999999999999">
      <c r="A147" s="92">
        <v>3212</v>
      </c>
      <c r="B147" s="93" t="s">
        <v>80</v>
      </c>
      <c r="C147" s="94">
        <f t="shared" ref="C147" si="135">SUM(D147:L147)</f>
        <v>0</v>
      </c>
      <c r="D147" s="94">
        <v>0</v>
      </c>
      <c r="E147" s="94">
        <v>0</v>
      </c>
      <c r="F147" s="94">
        <v>0</v>
      </c>
      <c r="G147" s="94">
        <v>0</v>
      </c>
      <c r="H147" s="94">
        <v>0</v>
      </c>
      <c r="I147" s="94">
        <v>0</v>
      </c>
      <c r="J147" s="94">
        <v>0</v>
      </c>
      <c r="K147" s="94">
        <v>0</v>
      </c>
      <c r="L147" s="94">
        <v>0</v>
      </c>
    </row>
    <row r="148" spans="1:12" s="101" customFormat="1" ht="10.199999999999999">
      <c r="A148" s="92">
        <v>3213</v>
      </c>
      <c r="B148" s="93" t="s">
        <v>47</v>
      </c>
      <c r="C148" s="94">
        <f>SUM(D148:L148)</f>
        <v>0</v>
      </c>
      <c r="D148" s="94">
        <v>0</v>
      </c>
      <c r="E148" s="94">
        <v>0</v>
      </c>
      <c r="F148" s="94">
        <v>0</v>
      </c>
      <c r="G148" s="94">
        <v>0</v>
      </c>
      <c r="H148" s="94">
        <v>0</v>
      </c>
      <c r="I148" s="94">
        <v>0</v>
      </c>
      <c r="J148" s="94">
        <v>0</v>
      </c>
      <c r="K148" s="94">
        <v>0</v>
      </c>
      <c r="L148" s="94">
        <v>0</v>
      </c>
    </row>
    <row r="149" spans="1:12" s="100" customFormat="1" ht="10.199999999999999">
      <c r="A149" s="87">
        <v>322</v>
      </c>
      <c r="B149" s="88" t="s">
        <v>26</v>
      </c>
      <c r="C149" s="89">
        <f t="shared" ref="C149:L149" si="136">SUM(C150:C151)</f>
        <v>0</v>
      </c>
      <c r="D149" s="89">
        <f t="shared" si="136"/>
        <v>0</v>
      </c>
      <c r="E149" s="89">
        <f t="shared" si="136"/>
        <v>0</v>
      </c>
      <c r="F149" s="89">
        <f t="shared" si="136"/>
        <v>0</v>
      </c>
      <c r="G149" s="89">
        <f t="shared" si="136"/>
        <v>0</v>
      </c>
      <c r="H149" s="89">
        <f t="shared" si="136"/>
        <v>0</v>
      </c>
      <c r="I149" s="89">
        <f t="shared" si="136"/>
        <v>0</v>
      </c>
      <c r="J149" s="89">
        <f t="shared" si="136"/>
        <v>0</v>
      </c>
      <c r="K149" s="89">
        <f t="shared" si="136"/>
        <v>0</v>
      </c>
      <c r="L149" s="89">
        <f t="shared" si="136"/>
        <v>0</v>
      </c>
    </row>
    <row r="150" spans="1:12" s="101" customFormat="1" ht="10.199999999999999">
      <c r="A150" s="92">
        <v>3221</v>
      </c>
      <c r="B150" s="93" t="s">
        <v>40</v>
      </c>
      <c r="C150" s="94">
        <f>SUM(D150:L150)</f>
        <v>0</v>
      </c>
      <c r="D150" s="94">
        <v>0</v>
      </c>
      <c r="E150" s="94">
        <v>0</v>
      </c>
      <c r="F150" s="94">
        <v>0</v>
      </c>
      <c r="G150" s="94">
        <v>0</v>
      </c>
      <c r="H150" s="94">
        <v>0</v>
      </c>
      <c r="I150" s="94">
        <v>0</v>
      </c>
      <c r="J150" s="94">
        <v>0</v>
      </c>
      <c r="K150" s="94">
        <v>0</v>
      </c>
      <c r="L150" s="94">
        <v>0</v>
      </c>
    </row>
    <row r="151" spans="1:12" s="101" customFormat="1" ht="10.199999999999999">
      <c r="A151" s="92">
        <v>3222</v>
      </c>
      <c r="B151" s="93" t="s">
        <v>41</v>
      </c>
      <c r="C151" s="94">
        <f t="shared" ref="C151" si="137">SUM(D151:L151)</f>
        <v>0</v>
      </c>
      <c r="D151" s="94">
        <v>0</v>
      </c>
      <c r="E151" s="94">
        <v>0</v>
      </c>
      <c r="F151" s="94">
        <v>0</v>
      </c>
      <c r="G151" s="94">
        <v>0</v>
      </c>
      <c r="H151" s="94">
        <v>0</v>
      </c>
      <c r="I151" s="94">
        <v>0</v>
      </c>
      <c r="J151" s="94">
        <v>0</v>
      </c>
      <c r="K151" s="94">
        <v>0</v>
      </c>
      <c r="L151" s="94">
        <v>0</v>
      </c>
    </row>
    <row r="152" spans="1:12" s="100" customFormat="1" ht="10.199999999999999">
      <c r="A152" s="87">
        <v>323</v>
      </c>
      <c r="B152" s="88" t="s">
        <v>27</v>
      </c>
      <c r="C152" s="89">
        <f t="shared" ref="C152:L152" si="138">SUM(C153:C157)</f>
        <v>23200</v>
      </c>
      <c r="D152" s="89">
        <f t="shared" si="138"/>
        <v>0</v>
      </c>
      <c r="E152" s="89">
        <f t="shared" si="138"/>
        <v>0</v>
      </c>
      <c r="F152" s="89">
        <f t="shared" si="138"/>
        <v>0</v>
      </c>
      <c r="G152" s="89">
        <f t="shared" si="138"/>
        <v>23200</v>
      </c>
      <c r="H152" s="89">
        <f t="shared" si="138"/>
        <v>0</v>
      </c>
      <c r="I152" s="89">
        <f t="shared" si="138"/>
        <v>0</v>
      </c>
      <c r="J152" s="89">
        <f t="shared" si="138"/>
        <v>0</v>
      </c>
      <c r="K152" s="89">
        <f t="shared" si="138"/>
        <v>0</v>
      </c>
      <c r="L152" s="89">
        <f t="shared" si="138"/>
        <v>0</v>
      </c>
    </row>
    <row r="153" spans="1:12" s="101" customFormat="1" ht="10.199999999999999">
      <c r="A153" s="92">
        <v>3231</v>
      </c>
      <c r="B153" s="93" t="s">
        <v>51</v>
      </c>
      <c r="C153" s="94">
        <f>SUM(D153:L153)</f>
        <v>23200</v>
      </c>
      <c r="D153" s="94">
        <v>0</v>
      </c>
      <c r="E153" s="94">
        <v>0</v>
      </c>
      <c r="F153" s="94">
        <v>0</v>
      </c>
      <c r="G153" s="94">
        <v>23200</v>
      </c>
      <c r="H153" s="94">
        <v>0</v>
      </c>
      <c r="I153" s="94">
        <v>0</v>
      </c>
      <c r="J153" s="94">
        <v>0</v>
      </c>
      <c r="K153" s="94">
        <v>0</v>
      </c>
      <c r="L153" s="94">
        <v>0</v>
      </c>
    </row>
    <row r="154" spans="1:12" s="101" customFormat="1" ht="10.199999999999999">
      <c r="A154" s="92">
        <v>3232</v>
      </c>
      <c r="B154" s="93" t="s">
        <v>43</v>
      </c>
      <c r="C154" s="94">
        <f t="shared" ref="C154:C157" si="139">SUM(D154:L154)</f>
        <v>0</v>
      </c>
      <c r="D154" s="94">
        <v>0</v>
      </c>
      <c r="E154" s="94">
        <v>0</v>
      </c>
      <c r="F154" s="94">
        <v>0</v>
      </c>
      <c r="G154" s="94">
        <v>0</v>
      </c>
      <c r="H154" s="94">
        <v>0</v>
      </c>
      <c r="I154" s="94">
        <v>0</v>
      </c>
      <c r="J154" s="94">
        <v>0</v>
      </c>
      <c r="K154" s="94">
        <v>0</v>
      </c>
      <c r="L154" s="94">
        <v>0</v>
      </c>
    </row>
    <row r="155" spans="1:12" s="101" customFormat="1" ht="10.199999999999999">
      <c r="A155" s="92">
        <v>3233</v>
      </c>
      <c r="B155" s="93" t="s">
        <v>52</v>
      </c>
      <c r="C155" s="94">
        <f t="shared" si="139"/>
        <v>0</v>
      </c>
      <c r="D155" s="94">
        <v>0</v>
      </c>
      <c r="E155" s="94">
        <v>0</v>
      </c>
      <c r="F155" s="94">
        <v>0</v>
      </c>
      <c r="G155" s="94">
        <v>0</v>
      </c>
      <c r="H155" s="94">
        <v>0</v>
      </c>
      <c r="I155" s="94">
        <v>0</v>
      </c>
      <c r="J155" s="94">
        <v>0</v>
      </c>
      <c r="K155" s="94">
        <v>0</v>
      </c>
      <c r="L155" s="94">
        <v>0</v>
      </c>
    </row>
    <row r="156" spans="1:12" s="101" customFormat="1" ht="10.199999999999999">
      <c r="A156" s="92">
        <v>3237</v>
      </c>
      <c r="B156" s="93" t="s">
        <v>56</v>
      </c>
      <c r="C156" s="94">
        <f t="shared" si="139"/>
        <v>0</v>
      </c>
      <c r="D156" s="94">
        <v>0</v>
      </c>
      <c r="E156" s="94">
        <v>0</v>
      </c>
      <c r="F156" s="94">
        <v>0</v>
      </c>
      <c r="G156" s="94">
        <v>0</v>
      </c>
      <c r="H156" s="94">
        <v>0</v>
      </c>
      <c r="I156" s="94">
        <v>0</v>
      </c>
      <c r="J156" s="94">
        <v>0</v>
      </c>
      <c r="K156" s="94">
        <v>0</v>
      </c>
      <c r="L156" s="94">
        <v>0</v>
      </c>
    </row>
    <row r="157" spans="1:12" s="101" customFormat="1" ht="10.199999999999999">
      <c r="A157" s="92">
        <v>3239</v>
      </c>
      <c r="B157" s="93" t="s">
        <v>58</v>
      </c>
      <c r="C157" s="94">
        <f t="shared" si="139"/>
        <v>0</v>
      </c>
      <c r="D157" s="94">
        <v>0</v>
      </c>
      <c r="E157" s="94">
        <v>0</v>
      </c>
      <c r="F157" s="94">
        <v>0</v>
      </c>
      <c r="G157" s="94">
        <v>0</v>
      </c>
      <c r="H157" s="94">
        <v>0</v>
      </c>
      <c r="I157" s="94">
        <v>0</v>
      </c>
      <c r="J157" s="94">
        <v>0</v>
      </c>
      <c r="K157" s="94">
        <v>0</v>
      </c>
      <c r="L157" s="94">
        <v>0</v>
      </c>
    </row>
    <row r="158" spans="1:12" s="100" customFormat="1" ht="12" customHeight="1">
      <c r="A158" s="87">
        <v>329</v>
      </c>
      <c r="B158" s="88" t="s">
        <v>28</v>
      </c>
      <c r="C158" s="89">
        <f t="shared" ref="C158:L158" si="140">SUM(C159:C160)</f>
        <v>0</v>
      </c>
      <c r="D158" s="89">
        <f t="shared" si="140"/>
        <v>0</v>
      </c>
      <c r="E158" s="89">
        <f t="shared" si="140"/>
        <v>0</v>
      </c>
      <c r="F158" s="89">
        <f t="shared" si="140"/>
        <v>0</v>
      </c>
      <c r="G158" s="89">
        <f t="shared" si="140"/>
        <v>0</v>
      </c>
      <c r="H158" s="89">
        <f t="shared" si="140"/>
        <v>0</v>
      </c>
      <c r="I158" s="89">
        <f t="shared" si="140"/>
        <v>0</v>
      </c>
      <c r="J158" s="89">
        <f t="shared" si="140"/>
        <v>0</v>
      </c>
      <c r="K158" s="89">
        <f t="shared" si="140"/>
        <v>0</v>
      </c>
      <c r="L158" s="89">
        <f t="shared" si="140"/>
        <v>0</v>
      </c>
    </row>
    <row r="159" spans="1:12" s="101" customFormat="1" ht="10.199999999999999">
      <c r="A159" s="92">
        <v>3293</v>
      </c>
      <c r="B159" s="93" t="s">
        <v>60</v>
      </c>
      <c r="C159" s="94">
        <f t="shared" ref="C159:C160" si="141">SUM(D159:L159)</f>
        <v>0</v>
      </c>
      <c r="D159" s="94">
        <v>0</v>
      </c>
      <c r="E159" s="94">
        <v>0</v>
      </c>
      <c r="F159" s="94">
        <v>0</v>
      </c>
      <c r="G159" s="94">
        <v>0</v>
      </c>
      <c r="H159" s="94">
        <v>0</v>
      </c>
      <c r="I159" s="94">
        <v>0</v>
      </c>
      <c r="J159" s="94">
        <v>0</v>
      </c>
      <c r="K159" s="94">
        <v>0</v>
      </c>
      <c r="L159" s="94">
        <v>0</v>
      </c>
    </row>
    <row r="160" spans="1:12" s="101" customFormat="1" ht="12.75" customHeight="1">
      <c r="A160" s="92">
        <v>3299</v>
      </c>
      <c r="B160" s="93" t="s">
        <v>28</v>
      </c>
      <c r="C160" s="94">
        <f t="shared" si="141"/>
        <v>0</v>
      </c>
      <c r="D160" s="94">
        <v>0</v>
      </c>
      <c r="E160" s="94">
        <v>0</v>
      </c>
      <c r="F160" s="94">
        <v>0</v>
      </c>
      <c r="G160" s="94">
        <v>0</v>
      </c>
      <c r="H160" s="94">
        <v>0</v>
      </c>
      <c r="I160" s="94">
        <v>0</v>
      </c>
      <c r="J160" s="94">
        <v>0</v>
      </c>
      <c r="K160" s="94">
        <v>0</v>
      </c>
      <c r="L160" s="94">
        <v>0</v>
      </c>
    </row>
    <row r="161" spans="1:12" s="101" customFormat="1" ht="10.199999999999999">
      <c r="A161" s="114"/>
      <c r="B161" s="118"/>
      <c r="C161" s="94"/>
      <c r="D161" s="94"/>
      <c r="E161" s="94"/>
      <c r="F161" s="94"/>
      <c r="G161" s="94"/>
      <c r="H161" s="94"/>
      <c r="I161" s="94"/>
      <c r="J161" s="94"/>
      <c r="K161" s="94"/>
      <c r="L161" s="94"/>
    </row>
    <row r="162" spans="1:12">
      <c r="A162" s="119"/>
      <c r="B162" s="106"/>
      <c r="C162" s="104"/>
      <c r="D162" s="104"/>
      <c r="E162" s="104"/>
      <c r="F162" s="104"/>
      <c r="G162" s="104"/>
      <c r="H162" s="104"/>
      <c r="I162" s="104"/>
      <c r="J162" s="104"/>
      <c r="K162" s="104"/>
      <c r="L162" s="104"/>
    </row>
    <row r="163" spans="1:12">
      <c r="A163" s="119"/>
      <c r="B163" s="103"/>
      <c r="C163" s="70"/>
      <c r="D163" s="70"/>
      <c r="E163" s="70"/>
      <c r="F163" s="70"/>
      <c r="G163" s="70"/>
      <c r="H163" s="70"/>
      <c r="I163" s="70"/>
      <c r="J163" s="28" t="s">
        <v>104</v>
      </c>
      <c r="K163" s="70"/>
      <c r="L163" s="70"/>
    </row>
    <row r="164" spans="1:12">
      <c r="A164" s="119"/>
      <c r="B164" s="103"/>
      <c r="C164" s="70"/>
      <c r="D164" s="70"/>
      <c r="E164" s="70"/>
      <c r="F164" s="70"/>
      <c r="G164" s="70"/>
      <c r="H164" s="70"/>
      <c r="I164" s="70"/>
      <c r="J164" s="70"/>
      <c r="K164" s="70"/>
      <c r="L164" s="70"/>
    </row>
    <row r="165" spans="1:12">
      <c r="A165" s="119"/>
      <c r="B165" s="103"/>
      <c r="C165" s="70"/>
      <c r="D165" s="70"/>
      <c r="E165" s="70"/>
      <c r="F165" s="70"/>
      <c r="G165" s="70"/>
      <c r="H165" s="70"/>
      <c r="I165" s="70"/>
      <c r="J165" s="28" t="s">
        <v>105</v>
      </c>
      <c r="K165" s="70"/>
      <c r="L165" s="70"/>
    </row>
    <row r="166" spans="1:12">
      <c r="A166" s="119"/>
      <c r="B166" s="103"/>
      <c r="C166" s="70"/>
      <c r="D166" s="70"/>
      <c r="E166" s="70"/>
      <c r="F166" s="70"/>
      <c r="G166" s="70"/>
      <c r="H166" s="70"/>
      <c r="I166" s="70"/>
      <c r="J166" s="70"/>
      <c r="K166" s="70"/>
      <c r="L166" s="70"/>
    </row>
    <row r="167" spans="1:12">
      <c r="A167" s="119"/>
      <c r="B167" s="103"/>
      <c r="C167" s="70"/>
      <c r="D167" s="70"/>
      <c r="E167" s="70"/>
      <c r="F167" s="70"/>
      <c r="G167" s="70"/>
      <c r="H167" s="70"/>
      <c r="I167" s="70"/>
      <c r="J167" s="70"/>
      <c r="K167" s="70"/>
      <c r="L167" s="70"/>
    </row>
    <row r="168" spans="1:12">
      <c r="A168" s="119"/>
      <c r="B168" s="103"/>
      <c r="C168" s="70"/>
      <c r="D168" s="70"/>
      <c r="E168" s="70"/>
      <c r="F168" s="70"/>
      <c r="G168" s="70"/>
      <c r="H168" s="70"/>
      <c r="I168" s="70"/>
      <c r="J168" s="70"/>
      <c r="K168" s="70"/>
      <c r="L168" s="70"/>
    </row>
    <row r="169" spans="1:12">
      <c r="A169" s="120"/>
      <c r="B169" s="103"/>
      <c r="C169" s="70"/>
      <c r="D169" s="70"/>
      <c r="E169" s="70"/>
      <c r="F169" s="70"/>
      <c r="G169" s="70"/>
      <c r="H169" s="70"/>
      <c r="I169" s="70"/>
      <c r="J169" s="70"/>
      <c r="K169" s="70"/>
      <c r="L169" s="70"/>
    </row>
    <row r="170" spans="1:12">
      <c r="A170" s="120"/>
      <c r="B170" s="103"/>
      <c r="C170" s="70"/>
      <c r="D170" s="70"/>
      <c r="E170" s="70"/>
      <c r="F170" s="70"/>
      <c r="G170" s="70"/>
      <c r="H170" s="70"/>
      <c r="I170" s="70"/>
      <c r="J170" s="70"/>
      <c r="K170" s="70"/>
      <c r="L170" s="70"/>
    </row>
    <row r="171" spans="1:12">
      <c r="A171" s="120"/>
      <c r="B171" s="103"/>
      <c r="C171" s="70"/>
      <c r="D171" s="70"/>
      <c r="E171" s="70"/>
      <c r="F171" s="70"/>
      <c r="G171" s="70"/>
      <c r="H171" s="70"/>
      <c r="I171" s="70"/>
      <c r="J171" s="70"/>
      <c r="K171" s="70"/>
      <c r="L171" s="70"/>
    </row>
    <row r="172" spans="1:12">
      <c r="A172" s="120"/>
      <c r="B172" s="103"/>
      <c r="C172" s="70"/>
      <c r="D172" s="70"/>
      <c r="E172" s="70"/>
      <c r="F172" s="70"/>
      <c r="G172" s="70"/>
      <c r="H172" s="70"/>
      <c r="I172" s="70"/>
      <c r="J172" s="70"/>
      <c r="K172" s="70"/>
      <c r="L172" s="70"/>
    </row>
    <row r="173" spans="1:12">
      <c r="A173" s="120"/>
      <c r="B173" s="103"/>
      <c r="C173" s="70"/>
      <c r="D173" s="70"/>
      <c r="E173" s="70"/>
      <c r="F173" s="70"/>
      <c r="G173" s="70"/>
      <c r="H173" s="70"/>
      <c r="I173" s="70"/>
      <c r="J173" s="70"/>
      <c r="K173" s="70"/>
      <c r="L173" s="70"/>
    </row>
    <row r="174" spans="1:12">
      <c r="A174" s="120"/>
      <c r="B174" s="103"/>
      <c r="C174" s="70"/>
      <c r="D174" s="70"/>
      <c r="E174" s="70"/>
      <c r="F174" s="70"/>
      <c r="G174" s="70"/>
      <c r="H174" s="70"/>
      <c r="I174" s="70"/>
      <c r="J174" s="70"/>
      <c r="K174" s="70"/>
      <c r="L174" s="70"/>
    </row>
    <row r="175" spans="1:12">
      <c r="A175" s="120"/>
      <c r="B175" s="103"/>
      <c r="C175" s="70"/>
      <c r="D175" s="70"/>
      <c r="E175" s="70"/>
      <c r="F175" s="70"/>
      <c r="G175" s="70"/>
      <c r="H175" s="70"/>
      <c r="I175" s="70"/>
      <c r="J175" s="70"/>
      <c r="K175" s="70"/>
      <c r="L175" s="70"/>
    </row>
    <row r="176" spans="1:12">
      <c r="A176" s="120"/>
      <c r="B176" s="103"/>
      <c r="C176" s="70"/>
      <c r="D176" s="70"/>
      <c r="E176" s="70"/>
      <c r="F176" s="70"/>
      <c r="G176" s="70"/>
      <c r="H176" s="70"/>
      <c r="I176" s="70"/>
      <c r="J176" s="70"/>
      <c r="K176" s="70"/>
      <c r="L176" s="70"/>
    </row>
    <row r="177" spans="1:12">
      <c r="A177" s="120"/>
      <c r="B177" s="103"/>
      <c r="C177" s="70"/>
      <c r="D177" s="70"/>
      <c r="E177" s="70"/>
      <c r="F177" s="70"/>
      <c r="G177" s="70"/>
      <c r="H177" s="70"/>
      <c r="I177" s="70"/>
      <c r="J177" s="70"/>
      <c r="K177" s="70"/>
      <c r="L177" s="70"/>
    </row>
    <row r="178" spans="1:12">
      <c r="A178" s="120"/>
      <c r="B178" s="103"/>
      <c r="C178" s="70"/>
      <c r="D178" s="70"/>
      <c r="E178" s="70"/>
      <c r="F178" s="70"/>
      <c r="G178" s="70"/>
      <c r="H178" s="70"/>
      <c r="I178" s="70"/>
      <c r="J178" s="70"/>
      <c r="K178" s="70"/>
      <c r="L178" s="70"/>
    </row>
    <row r="179" spans="1:12">
      <c r="A179" s="120"/>
      <c r="B179" s="103"/>
      <c r="C179" s="70"/>
      <c r="D179" s="70"/>
      <c r="E179" s="70"/>
      <c r="F179" s="70"/>
      <c r="G179" s="70"/>
      <c r="H179" s="70"/>
      <c r="I179" s="70"/>
      <c r="J179" s="70"/>
      <c r="K179" s="70"/>
      <c r="L179" s="70"/>
    </row>
    <row r="180" spans="1:12">
      <c r="A180" s="120"/>
      <c r="B180" s="103"/>
      <c r="C180" s="70"/>
      <c r="D180" s="70"/>
      <c r="E180" s="70"/>
      <c r="F180" s="70"/>
      <c r="G180" s="70"/>
      <c r="H180" s="70"/>
      <c r="I180" s="70"/>
      <c r="J180" s="70"/>
      <c r="K180" s="70"/>
      <c r="L180" s="70"/>
    </row>
    <row r="181" spans="1:12">
      <c r="A181" s="120"/>
      <c r="B181" s="103"/>
      <c r="C181" s="70"/>
      <c r="D181" s="70"/>
      <c r="E181" s="70"/>
      <c r="F181" s="70"/>
      <c r="G181" s="70"/>
      <c r="H181" s="70"/>
      <c r="I181" s="70"/>
      <c r="J181" s="70"/>
      <c r="K181" s="70"/>
      <c r="L181" s="70"/>
    </row>
    <row r="182" spans="1:12">
      <c r="A182" s="120"/>
      <c r="B182" s="103"/>
      <c r="C182" s="70"/>
      <c r="D182" s="70"/>
      <c r="E182" s="70"/>
      <c r="F182" s="70"/>
      <c r="G182" s="70"/>
      <c r="H182" s="70"/>
      <c r="I182" s="70"/>
      <c r="J182" s="70"/>
      <c r="K182" s="70"/>
      <c r="L182" s="70"/>
    </row>
    <row r="183" spans="1:12">
      <c r="A183" s="120"/>
      <c r="B183" s="103"/>
      <c r="C183" s="70"/>
      <c r="D183" s="70"/>
      <c r="E183" s="70"/>
      <c r="F183" s="70"/>
      <c r="G183" s="70"/>
      <c r="H183" s="70"/>
      <c r="I183" s="70"/>
      <c r="J183" s="70"/>
      <c r="K183" s="70"/>
      <c r="L183" s="70"/>
    </row>
    <row r="184" spans="1:12">
      <c r="A184" s="120"/>
      <c r="B184" s="103"/>
      <c r="C184" s="70"/>
      <c r="D184" s="70"/>
      <c r="E184" s="70"/>
      <c r="F184" s="70"/>
      <c r="G184" s="70"/>
      <c r="H184" s="70"/>
      <c r="I184" s="70"/>
      <c r="J184" s="70"/>
      <c r="K184" s="70"/>
      <c r="L184" s="70"/>
    </row>
    <row r="185" spans="1:12">
      <c r="A185" s="120"/>
      <c r="B185" s="103"/>
      <c r="C185" s="70"/>
      <c r="D185" s="70"/>
      <c r="E185" s="70"/>
      <c r="F185" s="70"/>
      <c r="G185" s="70"/>
      <c r="H185" s="70"/>
      <c r="I185" s="70"/>
      <c r="J185" s="70"/>
      <c r="K185" s="70"/>
      <c r="L185" s="70"/>
    </row>
    <row r="186" spans="1:12">
      <c r="A186" s="120"/>
      <c r="B186" s="103"/>
      <c r="C186" s="70"/>
      <c r="D186" s="70"/>
      <c r="E186" s="70"/>
      <c r="F186" s="70"/>
      <c r="G186" s="70"/>
      <c r="H186" s="70"/>
      <c r="I186" s="70"/>
      <c r="J186" s="70"/>
      <c r="K186" s="70"/>
      <c r="L186" s="70"/>
    </row>
    <row r="187" spans="1:12">
      <c r="A187" s="120"/>
      <c r="B187" s="103"/>
      <c r="C187" s="70"/>
      <c r="D187" s="70"/>
      <c r="E187" s="70"/>
      <c r="F187" s="70"/>
      <c r="G187" s="70"/>
      <c r="H187" s="70"/>
      <c r="I187" s="70"/>
      <c r="J187" s="70"/>
      <c r="K187" s="70"/>
      <c r="L187" s="70"/>
    </row>
    <row r="188" spans="1:12">
      <c r="A188" s="120"/>
      <c r="B188" s="103"/>
      <c r="C188" s="70"/>
      <c r="D188" s="70"/>
      <c r="E188" s="70"/>
      <c r="F188" s="70"/>
      <c r="G188" s="70"/>
      <c r="H188" s="70"/>
      <c r="I188" s="70"/>
      <c r="J188" s="70"/>
      <c r="K188" s="70"/>
      <c r="L188" s="70"/>
    </row>
    <row r="189" spans="1:12">
      <c r="A189" s="120"/>
      <c r="B189" s="103"/>
      <c r="C189" s="70"/>
      <c r="D189" s="70"/>
      <c r="E189" s="70"/>
      <c r="F189" s="70"/>
      <c r="G189" s="70"/>
      <c r="H189" s="70"/>
      <c r="I189" s="70"/>
      <c r="J189" s="70"/>
      <c r="K189" s="70"/>
      <c r="L189" s="70"/>
    </row>
    <row r="190" spans="1:12">
      <c r="A190" s="120"/>
      <c r="B190" s="103"/>
      <c r="C190" s="70"/>
      <c r="D190" s="70"/>
      <c r="E190" s="70"/>
      <c r="F190" s="70"/>
      <c r="G190" s="70"/>
      <c r="H190" s="70"/>
      <c r="I190" s="70"/>
      <c r="J190" s="70"/>
      <c r="K190" s="70"/>
      <c r="L190" s="70"/>
    </row>
    <row r="191" spans="1:12">
      <c r="A191" s="120"/>
      <c r="B191" s="103"/>
      <c r="C191" s="70"/>
      <c r="D191" s="70"/>
      <c r="E191" s="70"/>
      <c r="F191" s="70"/>
      <c r="G191" s="70"/>
      <c r="H191" s="70"/>
      <c r="I191" s="70"/>
      <c r="J191" s="70"/>
      <c r="K191" s="70"/>
      <c r="L191" s="70"/>
    </row>
    <row r="192" spans="1:12">
      <c r="A192" s="120"/>
      <c r="B192" s="103"/>
      <c r="C192" s="70"/>
      <c r="D192" s="70"/>
      <c r="E192" s="70"/>
      <c r="F192" s="70"/>
      <c r="G192" s="70"/>
      <c r="H192" s="70"/>
      <c r="I192" s="70"/>
      <c r="J192" s="70"/>
      <c r="K192" s="70"/>
      <c r="L192" s="70"/>
    </row>
    <row r="193" spans="1:12">
      <c r="A193" s="120"/>
      <c r="B193" s="103"/>
      <c r="C193" s="70"/>
      <c r="D193" s="70"/>
      <c r="E193" s="70"/>
      <c r="F193" s="70"/>
      <c r="G193" s="70"/>
      <c r="H193" s="70"/>
      <c r="I193" s="70"/>
      <c r="J193" s="70"/>
      <c r="K193" s="70"/>
      <c r="L193" s="70"/>
    </row>
    <row r="194" spans="1:12">
      <c r="A194" s="120"/>
      <c r="B194" s="103"/>
      <c r="C194" s="70"/>
      <c r="D194" s="70"/>
      <c r="E194" s="70"/>
      <c r="F194" s="70"/>
      <c r="G194" s="70"/>
      <c r="H194" s="70"/>
      <c r="I194" s="70"/>
      <c r="J194" s="70"/>
      <c r="K194" s="70"/>
      <c r="L194" s="70"/>
    </row>
    <row r="195" spans="1:12">
      <c r="A195" s="120"/>
      <c r="B195" s="103"/>
      <c r="C195" s="70"/>
      <c r="D195" s="70"/>
      <c r="E195" s="70"/>
      <c r="F195" s="70"/>
      <c r="G195" s="70"/>
      <c r="H195" s="70"/>
      <c r="I195" s="70"/>
      <c r="J195" s="70"/>
      <c r="K195" s="70"/>
      <c r="L195" s="70"/>
    </row>
    <row r="196" spans="1:12">
      <c r="A196" s="120"/>
      <c r="B196" s="103"/>
      <c r="C196" s="70"/>
      <c r="D196" s="70"/>
      <c r="E196" s="70"/>
      <c r="F196" s="70"/>
      <c r="G196" s="70"/>
      <c r="H196" s="70"/>
      <c r="I196" s="70"/>
      <c r="J196" s="70"/>
      <c r="K196" s="70"/>
      <c r="L196" s="70"/>
    </row>
    <row r="197" spans="1:12">
      <c r="A197" s="120"/>
      <c r="B197" s="103"/>
      <c r="C197" s="70"/>
      <c r="D197" s="70"/>
      <c r="E197" s="70"/>
      <c r="F197" s="70"/>
      <c r="G197" s="70"/>
      <c r="H197" s="70"/>
      <c r="I197" s="70"/>
      <c r="J197" s="70"/>
      <c r="K197" s="70"/>
      <c r="L197" s="70"/>
    </row>
    <row r="198" spans="1:12">
      <c r="A198" s="120"/>
      <c r="B198" s="103"/>
      <c r="C198" s="70"/>
      <c r="D198" s="70"/>
      <c r="E198" s="70"/>
      <c r="F198" s="70"/>
      <c r="G198" s="70"/>
      <c r="H198" s="70"/>
      <c r="I198" s="70"/>
      <c r="J198" s="70"/>
      <c r="K198" s="70"/>
      <c r="L198" s="70"/>
    </row>
    <row r="199" spans="1:12">
      <c r="A199" s="120"/>
      <c r="B199" s="103"/>
      <c r="C199" s="70"/>
      <c r="D199" s="70"/>
      <c r="E199" s="70"/>
      <c r="F199" s="70"/>
      <c r="G199" s="70"/>
      <c r="H199" s="70"/>
      <c r="I199" s="70"/>
      <c r="J199" s="70"/>
      <c r="K199" s="70"/>
      <c r="L199" s="70"/>
    </row>
    <row r="200" spans="1:12">
      <c r="A200" s="120"/>
      <c r="B200" s="103"/>
      <c r="C200" s="70"/>
      <c r="D200" s="70"/>
      <c r="E200" s="70"/>
      <c r="F200" s="70"/>
      <c r="G200" s="70"/>
      <c r="H200" s="70"/>
      <c r="I200" s="70"/>
      <c r="J200" s="70"/>
      <c r="K200" s="70"/>
      <c r="L200" s="70"/>
    </row>
    <row r="201" spans="1:12">
      <c r="A201" s="120"/>
      <c r="B201" s="103"/>
      <c r="C201" s="70"/>
      <c r="D201" s="70"/>
      <c r="E201" s="70"/>
      <c r="F201" s="70"/>
      <c r="G201" s="70"/>
      <c r="H201" s="70"/>
      <c r="I201" s="70"/>
      <c r="J201" s="70"/>
      <c r="K201" s="70"/>
      <c r="L201" s="70"/>
    </row>
    <row r="202" spans="1:12">
      <c r="A202" s="120"/>
      <c r="B202" s="103"/>
      <c r="C202" s="70"/>
      <c r="D202" s="70"/>
      <c r="E202" s="70"/>
      <c r="F202" s="70"/>
      <c r="G202" s="70"/>
      <c r="H202" s="70"/>
      <c r="I202" s="70"/>
      <c r="J202" s="70"/>
      <c r="K202" s="70"/>
      <c r="L202" s="70"/>
    </row>
    <row r="203" spans="1:12">
      <c r="A203" s="120"/>
      <c r="B203" s="103"/>
      <c r="C203" s="70"/>
      <c r="D203" s="70"/>
      <c r="E203" s="70"/>
      <c r="F203" s="70"/>
      <c r="G203" s="70"/>
      <c r="H203" s="70"/>
      <c r="I203" s="70"/>
      <c r="J203" s="70"/>
      <c r="K203" s="70"/>
      <c r="L203" s="70"/>
    </row>
    <row r="204" spans="1:12">
      <c r="A204" s="120"/>
      <c r="B204" s="103"/>
      <c r="C204" s="70"/>
      <c r="D204" s="70"/>
      <c r="E204" s="70"/>
      <c r="F204" s="70"/>
      <c r="G204" s="70"/>
      <c r="H204" s="70"/>
      <c r="I204" s="70"/>
      <c r="J204" s="70"/>
      <c r="K204" s="70"/>
      <c r="L204" s="70"/>
    </row>
    <row r="205" spans="1:12">
      <c r="A205" s="120"/>
      <c r="B205" s="103"/>
      <c r="C205" s="70"/>
      <c r="D205" s="70"/>
      <c r="E205" s="70"/>
      <c r="F205" s="70"/>
      <c r="G205" s="70"/>
      <c r="H205" s="70"/>
      <c r="I205" s="70"/>
      <c r="J205" s="70"/>
      <c r="K205" s="70"/>
      <c r="L205" s="70"/>
    </row>
    <row r="206" spans="1:12">
      <c r="A206" s="120"/>
      <c r="B206" s="103"/>
      <c r="C206" s="70"/>
      <c r="D206" s="70"/>
      <c r="E206" s="70"/>
      <c r="F206" s="70"/>
      <c r="G206" s="70"/>
      <c r="H206" s="70"/>
      <c r="I206" s="70"/>
      <c r="J206" s="70"/>
      <c r="K206" s="70"/>
      <c r="L206" s="70"/>
    </row>
    <row r="207" spans="1:12">
      <c r="A207" s="120"/>
      <c r="B207" s="103"/>
      <c r="C207" s="70"/>
      <c r="D207" s="70"/>
      <c r="E207" s="70"/>
      <c r="F207" s="70"/>
      <c r="G207" s="70"/>
      <c r="H207" s="70"/>
      <c r="I207" s="70"/>
      <c r="J207" s="70"/>
      <c r="K207" s="70"/>
      <c r="L207" s="70"/>
    </row>
    <row r="208" spans="1:12">
      <c r="A208" s="120"/>
      <c r="B208" s="103"/>
      <c r="C208" s="70"/>
      <c r="D208" s="70"/>
      <c r="E208" s="70"/>
      <c r="F208" s="70"/>
      <c r="G208" s="70"/>
      <c r="H208" s="70"/>
      <c r="I208" s="70"/>
      <c r="J208" s="70"/>
      <c r="K208" s="70"/>
      <c r="L208" s="70"/>
    </row>
    <row r="209" spans="1:12">
      <c r="A209" s="120"/>
      <c r="B209" s="103"/>
      <c r="C209" s="70"/>
      <c r="D209" s="70"/>
      <c r="E209" s="70"/>
      <c r="F209" s="70"/>
      <c r="G209" s="70"/>
      <c r="H209" s="70"/>
      <c r="I209" s="70"/>
      <c r="J209" s="70"/>
      <c r="K209" s="70"/>
      <c r="L209" s="70"/>
    </row>
    <row r="210" spans="1:12">
      <c r="A210" s="120"/>
      <c r="B210" s="103"/>
      <c r="C210" s="70"/>
      <c r="D210" s="70"/>
      <c r="E210" s="70"/>
      <c r="F210" s="70"/>
      <c r="G210" s="70"/>
      <c r="H210" s="70"/>
      <c r="I210" s="70"/>
      <c r="J210" s="70"/>
      <c r="K210" s="70"/>
      <c r="L210" s="70"/>
    </row>
    <row r="211" spans="1:12">
      <c r="A211" s="120"/>
      <c r="B211" s="103"/>
      <c r="C211" s="70"/>
      <c r="D211" s="70"/>
      <c r="E211" s="70"/>
      <c r="F211" s="70"/>
      <c r="G211" s="70"/>
      <c r="H211" s="70"/>
      <c r="I211" s="70"/>
      <c r="J211" s="70"/>
      <c r="K211" s="70"/>
      <c r="L211" s="70"/>
    </row>
    <row r="212" spans="1:12">
      <c r="A212" s="120"/>
      <c r="B212" s="103"/>
      <c r="C212" s="70"/>
      <c r="D212" s="70"/>
      <c r="E212" s="70"/>
      <c r="F212" s="70"/>
      <c r="G212" s="70"/>
      <c r="H212" s="70"/>
      <c r="I212" s="70"/>
      <c r="J212" s="70"/>
      <c r="K212" s="70"/>
      <c r="L212" s="70"/>
    </row>
    <row r="213" spans="1:12">
      <c r="A213" s="120"/>
      <c r="B213" s="103"/>
      <c r="C213" s="70"/>
      <c r="D213" s="70"/>
      <c r="E213" s="70"/>
      <c r="F213" s="70"/>
      <c r="G213" s="70"/>
      <c r="H213" s="70"/>
      <c r="I213" s="70"/>
      <c r="J213" s="70"/>
      <c r="K213" s="70"/>
      <c r="L213" s="70"/>
    </row>
    <row r="214" spans="1:12">
      <c r="A214" s="120"/>
      <c r="B214" s="103"/>
      <c r="C214" s="70"/>
      <c r="D214" s="70"/>
      <c r="E214" s="70"/>
      <c r="F214" s="70"/>
      <c r="G214" s="70"/>
      <c r="H214" s="70"/>
      <c r="I214" s="70"/>
      <c r="J214" s="70"/>
      <c r="K214" s="70"/>
      <c r="L214" s="70"/>
    </row>
    <row r="215" spans="1:12">
      <c r="A215" s="120"/>
      <c r="B215" s="103"/>
      <c r="C215" s="70"/>
      <c r="D215" s="70"/>
      <c r="E215" s="70"/>
      <c r="F215" s="70"/>
      <c r="G215" s="70"/>
      <c r="H215" s="70"/>
      <c r="I215" s="70"/>
      <c r="J215" s="70"/>
      <c r="K215" s="70"/>
      <c r="L215" s="70"/>
    </row>
    <row r="216" spans="1:12">
      <c r="A216" s="120"/>
      <c r="B216" s="103"/>
      <c r="C216" s="70"/>
      <c r="D216" s="70"/>
      <c r="E216" s="70"/>
      <c r="F216" s="70"/>
      <c r="G216" s="70"/>
      <c r="H216" s="70"/>
      <c r="I216" s="70"/>
      <c r="J216" s="70"/>
      <c r="K216" s="70"/>
      <c r="L216" s="70"/>
    </row>
    <row r="217" spans="1:12">
      <c r="A217" s="120"/>
      <c r="B217" s="103"/>
      <c r="C217" s="70"/>
      <c r="D217" s="70"/>
      <c r="E217" s="70"/>
      <c r="F217" s="70"/>
      <c r="G217" s="70"/>
      <c r="H217" s="70"/>
      <c r="I217" s="70"/>
      <c r="J217" s="70"/>
      <c r="K217" s="70"/>
      <c r="L217" s="70"/>
    </row>
    <row r="218" spans="1:12">
      <c r="A218" s="120"/>
      <c r="B218" s="103"/>
      <c r="C218" s="70"/>
      <c r="D218" s="70"/>
      <c r="E218" s="70"/>
      <c r="F218" s="70"/>
      <c r="G218" s="70"/>
      <c r="H218" s="70"/>
      <c r="I218" s="70"/>
      <c r="J218" s="70"/>
      <c r="K218" s="70"/>
      <c r="L218" s="70"/>
    </row>
    <row r="219" spans="1:12">
      <c r="A219" s="120"/>
      <c r="B219" s="103"/>
      <c r="C219" s="70"/>
      <c r="D219" s="70"/>
      <c r="E219" s="70"/>
      <c r="F219" s="70"/>
      <c r="G219" s="70"/>
      <c r="H219" s="70"/>
      <c r="I219" s="70"/>
      <c r="J219" s="70"/>
      <c r="K219" s="70"/>
      <c r="L219" s="70"/>
    </row>
    <row r="220" spans="1:12">
      <c r="A220" s="120"/>
      <c r="B220" s="103"/>
      <c r="C220" s="70"/>
      <c r="D220" s="70"/>
      <c r="E220" s="70"/>
      <c r="F220" s="70"/>
      <c r="G220" s="70"/>
      <c r="H220" s="70"/>
      <c r="I220" s="70"/>
      <c r="J220" s="70"/>
      <c r="K220" s="70"/>
      <c r="L220" s="70"/>
    </row>
    <row r="221" spans="1:12">
      <c r="A221" s="120"/>
      <c r="B221" s="103"/>
      <c r="C221" s="70"/>
      <c r="D221" s="70"/>
      <c r="E221" s="70"/>
      <c r="F221" s="70"/>
      <c r="G221" s="70"/>
      <c r="H221" s="70"/>
      <c r="I221" s="70"/>
      <c r="J221" s="70"/>
      <c r="K221" s="70"/>
      <c r="L221" s="70"/>
    </row>
    <row r="222" spans="1:12">
      <c r="A222" s="120"/>
      <c r="B222" s="103"/>
      <c r="C222" s="70"/>
      <c r="D222" s="70"/>
      <c r="E222" s="70"/>
      <c r="F222" s="70"/>
      <c r="G222" s="70"/>
      <c r="H222" s="70"/>
      <c r="I222" s="70"/>
      <c r="J222" s="70"/>
      <c r="K222" s="70"/>
      <c r="L222" s="70"/>
    </row>
    <row r="223" spans="1:12">
      <c r="A223" s="120"/>
      <c r="B223" s="103"/>
      <c r="C223" s="70"/>
      <c r="D223" s="70"/>
      <c r="E223" s="70"/>
      <c r="F223" s="70"/>
      <c r="G223" s="70"/>
      <c r="H223" s="70"/>
      <c r="I223" s="70"/>
      <c r="J223" s="70"/>
      <c r="K223" s="70"/>
      <c r="L223" s="70"/>
    </row>
    <row r="224" spans="1:12">
      <c r="A224" s="120"/>
      <c r="B224" s="103"/>
      <c r="C224" s="70"/>
      <c r="D224" s="70"/>
      <c r="E224" s="70"/>
      <c r="F224" s="70"/>
      <c r="G224" s="70"/>
      <c r="H224" s="70"/>
      <c r="I224" s="70"/>
      <c r="J224" s="70"/>
      <c r="K224" s="70"/>
      <c r="L224" s="70"/>
    </row>
    <row r="225" spans="1:12">
      <c r="A225" s="120"/>
      <c r="B225" s="103"/>
      <c r="C225" s="70"/>
      <c r="D225" s="70"/>
      <c r="E225" s="70"/>
      <c r="F225" s="70"/>
      <c r="G225" s="70"/>
      <c r="H225" s="70"/>
      <c r="I225" s="70"/>
      <c r="J225" s="70"/>
      <c r="K225" s="70"/>
      <c r="L225" s="70"/>
    </row>
    <row r="226" spans="1:12">
      <c r="A226" s="120"/>
      <c r="B226" s="103"/>
      <c r="C226" s="70"/>
      <c r="D226" s="70"/>
      <c r="E226" s="70"/>
      <c r="F226" s="70"/>
      <c r="G226" s="70"/>
      <c r="H226" s="70"/>
      <c r="I226" s="70"/>
      <c r="J226" s="70"/>
      <c r="K226" s="70"/>
      <c r="L226" s="70"/>
    </row>
    <row r="227" spans="1:12">
      <c r="A227" s="120"/>
      <c r="B227" s="103"/>
      <c r="C227" s="70"/>
      <c r="D227" s="70"/>
      <c r="E227" s="70"/>
      <c r="F227" s="70"/>
      <c r="G227" s="70"/>
      <c r="H227" s="70"/>
      <c r="I227" s="70"/>
      <c r="J227" s="70"/>
      <c r="K227" s="70"/>
      <c r="L227" s="70"/>
    </row>
    <row r="228" spans="1:12">
      <c r="A228" s="120"/>
      <c r="B228" s="103"/>
      <c r="C228" s="70"/>
      <c r="D228" s="70"/>
      <c r="E228" s="70"/>
      <c r="F228" s="70"/>
      <c r="G228" s="70"/>
      <c r="H228" s="70"/>
      <c r="I228" s="70"/>
      <c r="J228" s="70"/>
      <c r="K228" s="70"/>
      <c r="L228" s="70"/>
    </row>
    <row r="229" spans="1:12">
      <c r="A229" s="120"/>
      <c r="B229" s="103"/>
      <c r="C229" s="70"/>
      <c r="D229" s="70"/>
      <c r="E229" s="70"/>
      <c r="F229" s="70"/>
      <c r="G229" s="70"/>
      <c r="H229" s="70"/>
      <c r="I229" s="70"/>
      <c r="J229" s="70"/>
      <c r="K229" s="70"/>
      <c r="L229" s="70"/>
    </row>
    <row r="230" spans="1:12">
      <c r="A230" s="120"/>
      <c r="B230" s="103"/>
      <c r="C230" s="70"/>
      <c r="D230" s="70"/>
      <c r="E230" s="70"/>
      <c r="F230" s="70"/>
      <c r="G230" s="70"/>
      <c r="H230" s="70"/>
      <c r="I230" s="70"/>
      <c r="J230" s="70"/>
      <c r="K230" s="70"/>
      <c r="L230" s="70"/>
    </row>
    <row r="231" spans="1:12">
      <c r="A231" s="120"/>
      <c r="B231" s="103"/>
      <c r="C231" s="70"/>
      <c r="D231" s="70"/>
      <c r="E231" s="70"/>
      <c r="F231" s="70"/>
      <c r="G231" s="70"/>
      <c r="H231" s="70"/>
      <c r="I231" s="70"/>
      <c r="J231" s="70"/>
      <c r="K231" s="70"/>
      <c r="L231" s="70"/>
    </row>
    <row r="232" spans="1:12">
      <c r="A232" s="120"/>
      <c r="B232" s="103"/>
      <c r="C232" s="70"/>
      <c r="D232" s="70"/>
      <c r="E232" s="70"/>
      <c r="F232" s="70"/>
      <c r="G232" s="70"/>
      <c r="H232" s="70"/>
      <c r="I232" s="70"/>
      <c r="J232" s="70"/>
      <c r="K232" s="70"/>
      <c r="L232" s="70"/>
    </row>
    <row r="233" spans="1:12">
      <c r="A233" s="120"/>
      <c r="B233" s="103"/>
      <c r="C233" s="70"/>
      <c r="D233" s="70"/>
      <c r="E233" s="70"/>
      <c r="F233" s="70"/>
      <c r="G233" s="70"/>
      <c r="H233" s="70"/>
      <c r="I233" s="70"/>
      <c r="J233" s="70"/>
      <c r="K233" s="70"/>
      <c r="L233" s="70"/>
    </row>
    <row r="234" spans="1:12">
      <c r="A234" s="120"/>
      <c r="B234" s="103"/>
      <c r="C234" s="70"/>
      <c r="D234" s="70"/>
      <c r="E234" s="70"/>
      <c r="F234" s="70"/>
      <c r="G234" s="70"/>
      <c r="H234" s="70"/>
      <c r="I234" s="70"/>
      <c r="J234" s="70"/>
      <c r="K234" s="70"/>
      <c r="L234" s="70"/>
    </row>
    <row r="235" spans="1:12">
      <c r="A235" s="120"/>
      <c r="B235" s="103"/>
      <c r="C235" s="70"/>
      <c r="D235" s="70"/>
      <c r="E235" s="70"/>
      <c r="F235" s="70"/>
      <c r="G235" s="70"/>
      <c r="H235" s="70"/>
      <c r="I235" s="70"/>
      <c r="J235" s="70"/>
      <c r="K235" s="70"/>
      <c r="L235" s="70"/>
    </row>
    <row r="236" spans="1:12">
      <c r="A236" s="120"/>
      <c r="B236" s="103"/>
      <c r="C236" s="70"/>
      <c r="D236" s="70"/>
      <c r="E236" s="70"/>
      <c r="F236" s="70"/>
      <c r="G236" s="70"/>
      <c r="H236" s="70"/>
      <c r="I236" s="70"/>
      <c r="J236" s="70"/>
      <c r="K236" s="70"/>
      <c r="L236" s="70"/>
    </row>
    <row r="237" spans="1:12">
      <c r="A237" s="120"/>
      <c r="B237" s="103"/>
      <c r="C237" s="70"/>
      <c r="D237" s="70"/>
      <c r="E237" s="70"/>
      <c r="F237" s="70"/>
      <c r="G237" s="70"/>
      <c r="H237" s="70"/>
      <c r="I237" s="70"/>
      <c r="J237" s="70"/>
      <c r="K237" s="70"/>
      <c r="L237" s="70"/>
    </row>
    <row r="238" spans="1:12">
      <c r="A238" s="120"/>
      <c r="B238" s="103"/>
      <c r="C238" s="70"/>
      <c r="D238" s="70"/>
      <c r="E238" s="70"/>
      <c r="F238" s="70"/>
      <c r="G238" s="70"/>
      <c r="H238" s="70"/>
      <c r="I238" s="70"/>
      <c r="J238" s="70"/>
      <c r="K238" s="70"/>
      <c r="L238" s="70"/>
    </row>
    <row r="239" spans="1:12">
      <c r="A239" s="120"/>
      <c r="B239" s="103"/>
      <c r="C239" s="70"/>
      <c r="D239" s="70"/>
      <c r="E239" s="70"/>
      <c r="F239" s="70"/>
      <c r="G239" s="70"/>
      <c r="H239" s="70"/>
      <c r="I239" s="70"/>
      <c r="J239" s="70"/>
      <c r="K239" s="70"/>
      <c r="L239" s="70"/>
    </row>
    <row r="240" spans="1:12">
      <c r="A240" s="120"/>
      <c r="B240" s="103"/>
      <c r="C240" s="70"/>
      <c r="D240" s="70"/>
      <c r="E240" s="70"/>
      <c r="F240" s="70"/>
      <c r="G240" s="70"/>
      <c r="H240" s="70"/>
      <c r="I240" s="70"/>
      <c r="J240" s="70"/>
      <c r="K240" s="70"/>
      <c r="L240" s="70"/>
    </row>
    <row r="241" spans="1:12">
      <c r="A241" s="120"/>
      <c r="B241" s="103"/>
      <c r="C241" s="70"/>
      <c r="D241" s="70"/>
      <c r="E241" s="70"/>
      <c r="F241" s="70"/>
      <c r="G241" s="70"/>
      <c r="H241" s="70"/>
      <c r="I241" s="70"/>
      <c r="J241" s="70"/>
      <c r="K241" s="70"/>
      <c r="L241" s="70"/>
    </row>
    <row r="242" spans="1:12">
      <c r="A242" s="120"/>
      <c r="B242" s="103"/>
      <c r="C242" s="70"/>
      <c r="D242" s="70"/>
      <c r="E242" s="70"/>
      <c r="F242" s="70"/>
      <c r="G242" s="70"/>
      <c r="H242" s="70"/>
      <c r="I242" s="70"/>
      <c r="J242" s="70"/>
      <c r="K242" s="70"/>
      <c r="L242" s="70"/>
    </row>
    <row r="243" spans="1:12">
      <c r="A243" s="120"/>
      <c r="B243" s="103"/>
      <c r="C243" s="70"/>
      <c r="D243" s="70"/>
      <c r="E243" s="70"/>
      <c r="F243" s="70"/>
      <c r="G243" s="70"/>
      <c r="H243" s="70"/>
      <c r="I243" s="70"/>
      <c r="J243" s="70"/>
      <c r="K243" s="70"/>
      <c r="L243" s="70"/>
    </row>
    <row r="244" spans="1:12">
      <c r="A244" s="120"/>
      <c r="B244" s="103"/>
      <c r="C244" s="70"/>
      <c r="D244" s="70"/>
      <c r="E244" s="70"/>
      <c r="F244" s="70"/>
      <c r="G244" s="70"/>
      <c r="H244" s="70"/>
      <c r="I244" s="70"/>
      <c r="J244" s="70"/>
      <c r="K244" s="70"/>
      <c r="L244" s="70"/>
    </row>
    <row r="245" spans="1:12">
      <c r="A245" s="120"/>
      <c r="B245" s="103"/>
      <c r="C245" s="70"/>
      <c r="D245" s="70"/>
      <c r="E245" s="70"/>
      <c r="F245" s="70"/>
      <c r="G245" s="70"/>
      <c r="H245" s="70"/>
      <c r="I245" s="70"/>
      <c r="J245" s="70"/>
      <c r="K245" s="70"/>
      <c r="L245" s="70"/>
    </row>
    <row r="246" spans="1:12">
      <c r="A246" s="120"/>
      <c r="B246" s="103"/>
      <c r="C246" s="70"/>
      <c r="D246" s="70"/>
      <c r="E246" s="70"/>
      <c r="F246" s="70"/>
      <c r="G246" s="70"/>
      <c r="H246" s="70"/>
      <c r="I246" s="70"/>
      <c r="J246" s="70"/>
      <c r="K246" s="70"/>
      <c r="L246" s="70"/>
    </row>
    <row r="247" spans="1:12">
      <c r="A247" s="120"/>
      <c r="B247" s="103"/>
      <c r="C247" s="70"/>
      <c r="D247" s="70"/>
      <c r="E247" s="70"/>
      <c r="F247" s="70"/>
      <c r="G247" s="70"/>
      <c r="H247" s="70"/>
      <c r="I247" s="70"/>
      <c r="J247" s="70"/>
      <c r="K247" s="70"/>
      <c r="L247" s="70"/>
    </row>
    <row r="248" spans="1:12">
      <c r="A248" s="120"/>
      <c r="B248" s="103"/>
      <c r="C248" s="70"/>
      <c r="D248" s="70"/>
      <c r="E248" s="70"/>
      <c r="F248" s="70"/>
      <c r="G248" s="70"/>
      <c r="H248" s="70"/>
      <c r="I248" s="70"/>
      <c r="J248" s="70"/>
      <c r="K248" s="70"/>
      <c r="L248" s="70"/>
    </row>
    <row r="249" spans="1:12">
      <c r="A249" s="120"/>
      <c r="B249" s="103"/>
      <c r="C249" s="70"/>
      <c r="D249" s="70"/>
      <c r="E249" s="70"/>
      <c r="F249" s="70"/>
      <c r="G249" s="70"/>
      <c r="H249" s="70"/>
      <c r="I249" s="70"/>
      <c r="J249" s="70"/>
      <c r="K249" s="70"/>
      <c r="L249" s="70"/>
    </row>
    <row r="250" spans="1:12">
      <c r="A250" s="120"/>
      <c r="B250" s="103"/>
      <c r="C250" s="70"/>
      <c r="D250" s="70"/>
      <c r="E250" s="70"/>
      <c r="F250" s="70"/>
      <c r="G250" s="70"/>
      <c r="H250" s="70"/>
      <c r="I250" s="70"/>
      <c r="J250" s="70"/>
      <c r="K250" s="70"/>
      <c r="L250" s="70"/>
    </row>
    <row r="251" spans="1:12">
      <c r="A251" s="120"/>
      <c r="B251" s="103"/>
      <c r="C251" s="70"/>
      <c r="D251" s="70"/>
      <c r="E251" s="70"/>
      <c r="F251" s="70"/>
      <c r="G251" s="70"/>
      <c r="H251" s="70"/>
      <c r="I251" s="70"/>
      <c r="J251" s="70"/>
      <c r="K251" s="70"/>
      <c r="L251" s="70"/>
    </row>
    <row r="252" spans="1:12">
      <c r="A252" s="120"/>
      <c r="B252" s="103"/>
      <c r="C252" s="70"/>
      <c r="D252" s="70"/>
      <c r="E252" s="70"/>
      <c r="F252" s="70"/>
      <c r="G252" s="70"/>
      <c r="H252" s="70"/>
      <c r="I252" s="70"/>
      <c r="J252" s="70"/>
      <c r="K252" s="70"/>
      <c r="L252" s="70"/>
    </row>
    <row r="253" spans="1:12">
      <c r="A253" s="120"/>
      <c r="B253" s="103"/>
      <c r="C253" s="70"/>
      <c r="D253" s="70"/>
      <c r="E253" s="70"/>
      <c r="F253" s="70"/>
      <c r="G253" s="70"/>
      <c r="H253" s="70"/>
      <c r="I253" s="70"/>
      <c r="J253" s="70"/>
      <c r="K253" s="70"/>
      <c r="L253" s="70"/>
    </row>
    <row r="254" spans="1:12">
      <c r="A254" s="120"/>
      <c r="B254" s="103"/>
      <c r="C254" s="70"/>
      <c r="D254" s="70"/>
      <c r="E254" s="70"/>
      <c r="F254" s="70"/>
      <c r="G254" s="70"/>
      <c r="H254" s="70"/>
      <c r="I254" s="70"/>
      <c r="J254" s="70"/>
      <c r="K254" s="70"/>
      <c r="L254" s="70"/>
    </row>
    <row r="255" spans="1:12">
      <c r="A255" s="120"/>
      <c r="B255" s="103"/>
      <c r="C255" s="70"/>
      <c r="D255" s="70"/>
      <c r="E255" s="70"/>
      <c r="F255" s="70"/>
      <c r="G255" s="70"/>
      <c r="H255" s="70"/>
      <c r="I255" s="70"/>
      <c r="J255" s="70"/>
      <c r="K255" s="70"/>
      <c r="L255" s="70"/>
    </row>
    <row r="256" spans="1:12">
      <c r="A256" s="120"/>
      <c r="B256" s="103"/>
      <c r="C256" s="70"/>
      <c r="D256" s="70"/>
      <c r="E256" s="70"/>
      <c r="F256" s="70"/>
      <c r="G256" s="70"/>
      <c r="H256" s="70"/>
      <c r="I256" s="70"/>
      <c r="J256" s="70"/>
      <c r="K256" s="70"/>
      <c r="L256" s="70"/>
    </row>
    <row r="257" spans="1:12">
      <c r="A257" s="120"/>
      <c r="B257" s="103"/>
      <c r="C257" s="70"/>
      <c r="D257" s="70"/>
      <c r="E257" s="70"/>
      <c r="F257" s="70"/>
      <c r="G257" s="70"/>
      <c r="H257" s="70"/>
      <c r="I257" s="70"/>
      <c r="J257" s="70"/>
      <c r="K257" s="70"/>
      <c r="L257" s="70"/>
    </row>
    <row r="258" spans="1:12">
      <c r="A258" s="120"/>
      <c r="B258" s="103"/>
      <c r="C258" s="70"/>
      <c r="D258" s="70"/>
      <c r="E258" s="70"/>
      <c r="F258" s="70"/>
      <c r="G258" s="70"/>
      <c r="H258" s="70"/>
      <c r="I258" s="70"/>
      <c r="J258" s="70"/>
      <c r="K258" s="70"/>
      <c r="L258" s="70"/>
    </row>
    <row r="259" spans="1:12">
      <c r="A259" s="120"/>
      <c r="B259" s="103"/>
      <c r="C259" s="70"/>
      <c r="D259" s="70"/>
      <c r="E259" s="70"/>
      <c r="F259" s="70"/>
      <c r="G259" s="70"/>
      <c r="H259" s="70"/>
      <c r="I259" s="70"/>
      <c r="J259" s="70"/>
      <c r="K259" s="70"/>
      <c r="L259" s="70"/>
    </row>
    <row r="260" spans="1:12">
      <c r="A260" s="120"/>
      <c r="B260" s="103"/>
      <c r="C260" s="70"/>
      <c r="D260" s="70"/>
      <c r="E260" s="70"/>
      <c r="F260" s="70"/>
      <c r="G260" s="70"/>
      <c r="H260" s="70"/>
      <c r="I260" s="70"/>
      <c r="J260" s="70"/>
      <c r="K260" s="70"/>
      <c r="L260" s="70"/>
    </row>
    <row r="261" spans="1:12">
      <c r="A261" s="120"/>
      <c r="B261" s="103"/>
      <c r="C261" s="70"/>
      <c r="D261" s="70"/>
      <c r="E261" s="70"/>
      <c r="F261" s="70"/>
      <c r="G261" s="70"/>
      <c r="H261" s="70"/>
      <c r="I261" s="70"/>
      <c r="J261" s="70"/>
      <c r="K261" s="70"/>
      <c r="L261" s="70"/>
    </row>
    <row r="262" spans="1:12">
      <c r="A262" s="120"/>
      <c r="B262" s="103"/>
      <c r="C262" s="70"/>
      <c r="D262" s="70"/>
      <c r="E262" s="70"/>
      <c r="F262" s="70"/>
      <c r="G262" s="70"/>
      <c r="H262" s="70"/>
      <c r="I262" s="70"/>
      <c r="J262" s="70"/>
      <c r="K262" s="70"/>
      <c r="L262" s="70"/>
    </row>
    <row r="263" spans="1:12">
      <c r="A263" s="120"/>
      <c r="B263" s="103"/>
      <c r="C263" s="70"/>
      <c r="D263" s="70"/>
      <c r="E263" s="70"/>
      <c r="F263" s="70"/>
      <c r="G263" s="70"/>
      <c r="H263" s="70"/>
      <c r="I263" s="70"/>
      <c r="J263" s="70"/>
      <c r="K263" s="70"/>
      <c r="L263" s="70"/>
    </row>
    <row r="264" spans="1:12">
      <c r="A264" s="120"/>
      <c r="B264" s="103"/>
      <c r="C264" s="70"/>
      <c r="D264" s="70"/>
      <c r="E264" s="70"/>
      <c r="F264" s="70"/>
      <c r="G264" s="70"/>
      <c r="H264" s="70"/>
      <c r="I264" s="70"/>
      <c r="J264" s="70"/>
      <c r="K264" s="70"/>
      <c r="L264" s="70"/>
    </row>
    <row r="265" spans="1:12">
      <c r="A265" s="120"/>
      <c r="B265" s="103"/>
      <c r="C265" s="70"/>
      <c r="D265" s="70"/>
      <c r="E265" s="70"/>
      <c r="F265" s="70"/>
      <c r="G265" s="70"/>
      <c r="H265" s="70"/>
      <c r="I265" s="70"/>
      <c r="J265" s="70"/>
      <c r="K265" s="70"/>
      <c r="L265" s="70"/>
    </row>
    <row r="266" spans="1:12">
      <c r="A266" s="120"/>
      <c r="B266" s="103"/>
      <c r="C266" s="70"/>
      <c r="D266" s="70"/>
      <c r="E266" s="70"/>
      <c r="F266" s="70"/>
      <c r="G266" s="70"/>
      <c r="H266" s="70"/>
      <c r="I266" s="70"/>
      <c r="J266" s="70"/>
      <c r="K266" s="70"/>
      <c r="L266" s="70"/>
    </row>
    <row r="267" spans="1:12">
      <c r="A267" s="120"/>
      <c r="B267" s="103"/>
      <c r="C267" s="70"/>
      <c r="D267" s="70"/>
      <c r="E267" s="70"/>
      <c r="F267" s="70"/>
      <c r="G267" s="70"/>
      <c r="H267" s="70"/>
      <c r="I267" s="70"/>
      <c r="J267" s="70"/>
      <c r="K267" s="70"/>
      <c r="L267" s="70"/>
    </row>
    <row r="268" spans="1:12">
      <c r="A268" s="120"/>
      <c r="B268" s="103"/>
      <c r="C268" s="70"/>
      <c r="D268" s="70"/>
      <c r="E268" s="70"/>
      <c r="F268" s="70"/>
      <c r="G268" s="70"/>
      <c r="H268" s="70"/>
      <c r="I268" s="70"/>
      <c r="J268" s="70"/>
      <c r="K268" s="70"/>
      <c r="L268" s="70"/>
    </row>
    <row r="269" spans="1:12">
      <c r="A269" s="120"/>
      <c r="B269" s="103"/>
      <c r="C269" s="70"/>
      <c r="D269" s="70"/>
      <c r="E269" s="70"/>
      <c r="F269" s="70"/>
      <c r="G269" s="70"/>
      <c r="H269" s="70"/>
      <c r="I269" s="70"/>
      <c r="J269" s="70"/>
      <c r="K269" s="70"/>
      <c r="L269" s="70"/>
    </row>
    <row r="270" spans="1:12">
      <c r="A270" s="120"/>
      <c r="B270" s="103"/>
      <c r="C270" s="70"/>
      <c r="D270" s="70"/>
      <c r="E270" s="70"/>
      <c r="F270" s="70"/>
      <c r="G270" s="70"/>
      <c r="H270" s="70"/>
      <c r="I270" s="70"/>
      <c r="J270" s="70"/>
      <c r="K270" s="70"/>
      <c r="L270" s="70"/>
    </row>
    <row r="271" spans="1:12">
      <c r="A271" s="120"/>
      <c r="B271" s="103"/>
      <c r="C271" s="70"/>
      <c r="D271" s="70"/>
      <c r="E271" s="70"/>
      <c r="F271" s="70"/>
      <c r="G271" s="70"/>
      <c r="H271" s="70"/>
      <c r="I271" s="70"/>
      <c r="J271" s="70"/>
      <c r="K271" s="70"/>
      <c r="L271" s="70"/>
    </row>
    <row r="272" spans="1:12">
      <c r="A272" s="120"/>
      <c r="B272" s="103"/>
      <c r="C272" s="70"/>
      <c r="D272" s="70"/>
      <c r="E272" s="70"/>
      <c r="F272" s="70"/>
      <c r="G272" s="70"/>
      <c r="H272" s="70"/>
      <c r="I272" s="70"/>
      <c r="J272" s="70"/>
      <c r="K272" s="70"/>
      <c r="L272" s="70"/>
    </row>
    <row r="273" spans="1:12">
      <c r="A273" s="120"/>
      <c r="B273" s="103"/>
      <c r="C273" s="70"/>
      <c r="D273" s="70"/>
      <c r="E273" s="70"/>
      <c r="F273" s="70"/>
      <c r="G273" s="70"/>
      <c r="H273" s="70"/>
      <c r="I273" s="70"/>
      <c r="J273" s="70"/>
      <c r="K273" s="70"/>
      <c r="L273" s="70"/>
    </row>
    <row r="274" spans="1:12">
      <c r="A274" s="120"/>
      <c r="B274" s="103"/>
      <c r="C274" s="70"/>
      <c r="D274" s="70"/>
      <c r="E274" s="70"/>
      <c r="F274" s="70"/>
      <c r="G274" s="70"/>
      <c r="H274" s="70"/>
      <c r="I274" s="70"/>
      <c r="J274" s="70"/>
      <c r="K274" s="70"/>
      <c r="L274" s="70"/>
    </row>
    <row r="275" spans="1:12">
      <c r="A275" s="120"/>
      <c r="B275" s="103"/>
      <c r="C275" s="70"/>
      <c r="D275" s="70"/>
      <c r="E275" s="70"/>
      <c r="F275" s="70"/>
      <c r="G275" s="70"/>
      <c r="H275" s="70"/>
      <c r="I275" s="70"/>
      <c r="J275" s="70"/>
      <c r="K275" s="70"/>
      <c r="L275" s="70"/>
    </row>
    <row r="276" spans="1:12">
      <c r="A276" s="120"/>
      <c r="B276" s="103"/>
      <c r="C276" s="70"/>
      <c r="D276" s="70"/>
      <c r="E276" s="70"/>
      <c r="F276" s="70"/>
      <c r="G276" s="70"/>
      <c r="H276" s="70"/>
      <c r="I276" s="70"/>
      <c r="J276" s="70"/>
      <c r="K276" s="70"/>
      <c r="L276" s="70"/>
    </row>
    <row r="277" spans="1:12">
      <c r="A277" s="120"/>
      <c r="B277" s="103"/>
      <c r="C277" s="70"/>
      <c r="D277" s="70"/>
      <c r="E277" s="70"/>
      <c r="F277" s="70"/>
      <c r="G277" s="70"/>
      <c r="H277" s="70"/>
      <c r="I277" s="70"/>
      <c r="J277" s="70"/>
      <c r="K277" s="70"/>
      <c r="L277" s="70"/>
    </row>
    <row r="278" spans="1:12">
      <c r="A278" s="120"/>
      <c r="B278" s="103"/>
      <c r="C278" s="70"/>
      <c r="D278" s="70"/>
      <c r="E278" s="70"/>
      <c r="F278" s="70"/>
      <c r="G278" s="70"/>
      <c r="H278" s="70"/>
      <c r="I278" s="70"/>
      <c r="J278" s="70"/>
      <c r="K278" s="70"/>
      <c r="L278" s="70"/>
    </row>
    <row r="279" spans="1:12">
      <c r="A279" s="120"/>
      <c r="B279" s="103"/>
      <c r="C279" s="70"/>
      <c r="D279" s="70"/>
      <c r="E279" s="70"/>
      <c r="F279" s="70"/>
      <c r="G279" s="70"/>
      <c r="H279" s="70"/>
      <c r="I279" s="70"/>
      <c r="J279" s="70"/>
      <c r="K279" s="70"/>
      <c r="L279" s="70"/>
    </row>
    <row r="280" spans="1:12">
      <c r="A280" s="120"/>
      <c r="B280" s="103"/>
      <c r="C280" s="70"/>
      <c r="D280" s="70"/>
      <c r="E280" s="70"/>
      <c r="F280" s="70"/>
      <c r="G280" s="70"/>
      <c r="H280" s="70"/>
      <c r="I280" s="70"/>
      <c r="J280" s="70"/>
      <c r="K280" s="70"/>
      <c r="L280" s="70"/>
    </row>
    <row r="281" spans="1:12">
      <c r="A281" s="120"/>
      <c r="B281" s="103"/>
      <c r="C281" s="70"/>
      <c r="D281" s="70"/>
      <c r="E281" s="70"/>
      <c r="F281" s="70"/>
      <c r="G281" s="70"/>
      <c r="H281" s="70"/>
      <c r="I281" s="70"/>
      <c r="J281" s="70"/>
      <c r="K281" s="70"/>
      <c r="L281" s="70"/>
    </row>
    <row r="282" spans="1:12">
      <c r="A282" s="120"/>
      <c r="B282" s="103"/>
      <c r="C282" s="70"/>
      <c r="D282" s="70"/>
      <c r="E282" s="70"/>
      <c r="F282" s="70"/>
      <c r="G282" s="70"/>
      <c r="H282" s="70"/>
      <c r="I282" s="70"/>
      <c r="J282" s="70"/>
      <c r="K282" s="70"/>
      <c r="L282" s="70"/>
    </row>
    <row r="283" spans="1:12">
      <c r="A283" s="120"/>
      <c r="B283" s="103"/>
      <c r="C283" s="70"/>
      <c r="D283" s="70"/>
      <c r="E283" s="70"/>
      <c r="F283" s="70"/>
      <c r="G283" s="70"/>
      <c r="H283" s="70"/>
      <c r="I283" s="70"/>
      <c r="J283" s="70"/>
      <c r="K283" s="70"/>
      <c r="L283" s="70"/>
    </row>
    <row r="284" spans="1:12">
      <c r="A284" s="120"/>
      <c r="B284" s="103"/>
      <c r="C284" s="70"/>
      <c r="D284" s="70"/>
      <c r="E284" s="70"/>
      <c r="F284" s="70"/>
      <c r="G284" s="70"/>
      <c r="H284" s="70"/>
      <c r="I284" s="70"/>
      <c r="J284" s="70"/>
      <c r="K284" s="70"/>
      <c r="L284" s="70"/>
    </row>
    <row r="285" spans="1:12">
      <c r="A285" s="120"/>
      <c r="B285" s="103"/>
      <c r="C285" s="70"/>
      <c r="D285" s="70"/>
      <c r="E285" s="70"/>
      <c r="F285" s="70"/>
      <c r="G285" s="70"/>
      <c r="H285" s="70"/>
      <c r="I285" s="70"/>
      <c r="J285" s="70"/>
      <c r="K285" s="70"/>
      <c r="L285" s="70"/>
    </row>
    <row r="286" spans="1:12">
      <c r="A286" s="120"/>
      <c r="B286" s="103"/>
      <c r="C286" s="70"/>
      <c r="D286" s="70"/>
      <c r="E286" s="70"/>
      <c r="F286" s="70"/>
      <c r="G286" s="70"/>
      <c r="H286" s="70"/>
      <c r="I286" s="70"/>
      <c r="J286" s="70"/>
      <c r="K286" s="70"/>
      <c r="L286" s="70"/>
    </row>
    <row r="287" spans="1:12">
      <c r="A287" s="120"/>
      <c r="B287" s="103"/>
      <c r="C287" s="70"/>
      <c r="D287" s="70"/>
      <c r="E287" s="70"/>
      <c r="F287" s="70"/>
      <c r="G287" s="70"/>
      <c r="H287" s="70"/>
      <c r="I287" s="70"/>
      <c r="J287" s="70"/>
      <c r="K287" s="70"/>
      <c r="L287" s="70"/>
    </row>
    <row r="288" spans="1:12">
      <c r="A288" s="120"/>
      <c r="B288" s="103"/>
      <c r="C288" s="70"/>
      <c r="D288" s="70"/>
      <c r="E288" s="70"/>
      <c r="F288" s="70"/>
      <c r="G288" s="70"/>
      <c r="H288" s="70"/>
      <c r="I288" s="70"/>
      <c r="J288" s="70"/>
      <c r="K288" s="70"/>
      <c r="L288" s="70"/>
    </row>
    <row r="289" spans="1:12">
      <c r="A289" s="120"/>
      <c r="B289" s="103"/>
      <c r="C289" s="70"/>
      <c r="D289" s="70"/>
      <c r="E289" s="70"/>
      <c r="F289" s="70"/>
      <c r="G289" s="70"/>
      <c r="H289" s="70"/>
      <c r="I289" s="70"/>
      <c r="J289" s="70"/>
      <c r="K289" s="70"/>
      <c r="L289" s="70"/>
    </row>
    <row r="290" spans="1:12">
      <c r="A290" s="120"/>
      <c r="B290" s="103"/>
      <c r="C290" s="70"/>
      <c r="D290" s="70"/>
      <c r="E290" s="70"/>
      <c r="F290" s="70"/>
      <c r="G290" s="70"/>
      <c r="H290" s="70"/>
      <c r="I290" s="70"/>
      <c r="J290" s="70"/>
      <c r="K290" s="70"/>
      <c r="L290" s="70"/>
    </row>
    <row r="291" spans="1:12">
      <c r="A291" s="120"/>
      <c r="B291" s="103"/>
      <c r="C291" s="70"/>
      <c r="D291" s="70"/>
      <c r="E291" s="70"/>
      <c r="F291" s="70"/>
      <c r="G291" s="70"/>
      <c r="H291" s="70"/>
      <c r="I291" s="70"/>
      <c r="J291" s="70"/>
      <c r="K291" s="70"/>
      <c r="L291" s="70"/>
    </row>
    <row r="292" spans="1:12">
      <c r="A292" s="120"/>
      <c r="B292" s="103"/>
      <c r="C292" s="70"/>
      <c r="D292" s="70"/>
      <c r="E292" s="70"/>
      <c r="F292" s="70"/>
      <c r="G292" s="70"/>
      <c r="H292" s="70"/>
      <c r="I292" s="70"/>
      <c r="J292" s="70"/>
      <c r="K292" s="70"/>
      <c r="L292" s="70"/>
    </row>
    <row r="293" spans="1:12">
      <c r="A293" s="120"/>
      <c r="B293" s="103"/>
      <c r="C293" s="70"/>
      <c r="D293" s="70"/>
      <c r="E293" s="70"/>
      <c r="F293" s="70"/>
      <c r="G293" s="70"/>
      <c r="H293" s="70"/>
      <c r="I293" s="70"/>
      <c r="J293" s="70"/>
      <c r="K293" s="70"/>
      <c r="L293" s="70"/>
    </row>
    <row r="294" spans="1:12">
      <c r="A294" s="120"/>
      <c r="B294" s="103"/>
      <c r="C294" s="70"/>
      <c r="D294" s="70"/>
      <c r="E294" s="70"/>
      <c r="F294" s="70"/>
      <c r="G294" s="70"/>
      <c r="H294" s="70"/>
      <c r="I294" s="70"/>
      <c r="J294" s="70"/>
      <c r="K294" s="70"/>
      <c r="L294" s="70"/>
    </row>
    <row r="295" spans="1:12">
      <c r="A295" s="120"/>
      <c r="B295" s="103"/>
      <c r="C295" s="70"/>
      <c r="D295" s="70"/>
      <c r="E295" s="70"/>
      <c r="F295" s="70"/>
      <c r="G295" s="70"/>
      <c r="H295" s="70"/>
      <c r="I295" s="70"/>
      <c r="J295" s="70"/>
      <c r="K295" s="70"/>
      <c r="L295" s="70"/>
    </row>
    <row r="296" spans="1:12">
      <c r="A296" s="120"/>
      <c r="B296" s="103"/>
      <c r="C296" s="70"/>
      <c r="D296" s="70"/>
      <c r="E296" s="70"/>
      <c r="F296" s="70"/>
      <c r="G296" s="70"/>
      <c r="H296" s="70"/>
      <c r="I296" s="70"/>
      <c r="J296" s="70"/>
      <c r="K296" s="70"/>
      <c r="L296" s="70"/>
    </row>
    <row r="297" spans="1:12">
      <c r="A297" s="120"/>
      <c r="B297" s="103"/>
      <c r="C297" s="70"/>
      <c r="D297" s="70"/>
      <c r="E297" s="70"/>
      <c r="F297" s="70"/>
      <c r="G297" s="70"/>
      <c r="H297" s="70"/>
      <c r="I297" s="70"/>
      <c r="J297" s="70"/>
      <c r="K297" s="70"/>
      <c r="L297" s="70"/>
    </row>
    <row r="298" spans="1:12">
      <c r="A298" s="120"/>
      <c r="B298" s="103"/>
      <c r="C298" s="70"/>
      <c r="D298" s="70"/>
      <c r="E298" s="70"/>
      <c r="F298" s="70"/>
      <c r="G298" s="70"/>
      <c r="H298" s="70"/>
      <c r="I298" s="70"/>
      <c r="J298" s="70"/>
      <c r="K298" s="70"/>
      <c r="L298" s="70"/>
    </row>
    <row r="299" spans="1:12">
      <c r="A299" s="120"/>
      <c r="B299" s="103"/>
      <c r="C299" s="70"/>
      <c r="D299" s="70"/>
      <c r="E299" s="70"/>
      <c r="F299" s="70"/>
      <c r="G299" s="70"/>
      <c r="H299" s="70"/>
      <c r="I299" s="70"/>
      <c r="J299" s="70"/>
      <c r="K299" s="70"/>
      <c r="L299" s="70"/>
    </row>
    <row r="300" spans="1:12">
      <c r="A300" s="120"/>
      <c r="B300" s="103"/>
      <c r="C300" s="70"/>
      <c r="D300" s="70"/>
      <c r="E300" s="70"/>
      <c r="F300" s="70"/>
      <c r="G300" s="70"/>
      <c r="H300" s="70"/>
      <c r="I300" s="70"/>
      <c r="J300" s="70"/>
      <c r="K300" s="70"/>
      <c r="L300" s="70"/>
    </row>
    <row r="301" spans="1:12">
      <c r="A301" s="120"/>
      <c r="B301" s="103"/>
      <c r="C301" s="70"/>
      <c r="D301" s="70"/>
      <c r="E301" s="70"/>
      <c r="F301" s="70"/>
      <c r="G301" s="70"/>
      <c r="H301" s="70"/>
      <c r="I301" s="70"/>
      <c r="J301" s="70"/>
      <c r="K301" s="70"/>
      <c r="L301" s="70"/>
    </row>
    <row r="302" spans="1:12">
      <c r="A302" s="120"/>
      <c r="B302" s="103"/>
      <c r="C302" s="70"/>
      <c r="D302" s="70"/>
      <c r="E302" s="70"/>
      <c r="F302" s="70"/>
      <c r="G302" s="70"/>
      <c r="H302" s="70"/>
      <c r="I302" s="70"/>
      <c r="J302" s="70"/>
      <c r="K302" s="70"/>
      <c r="L302" s="70"/>
    </row>
    <row r="303" spans="1:12">
      <c r="A303" s="120"/>
      <c r="B303" s="103"/>
      <c r="C303" s="70"/>
      <c r="D303" s="70"/>
      <c r="E303" s="70"/>
      <c r="F303" s="70"/>
      <c r="G303" s="70"/>
      <c r="H303" s="70"/>
      <c r="I303" s="70"/>
      <c r="J303" s="70"/>
      <c r="K303" s="70"/>
      <c r="L303" s="70"/>
    </row>
    <row r="304" spans="1:12">
      <c r="A304" s="120"/>
      <c r="B304" s="103"/>
      <c r="C304" s="70"/>
      <c r="D304" s="70"/>
      <c r="E304" s="70"/>
      <c r="F304" s="70"/>
      <c r="G304" s="70"/>
      <c r="H304" s="70"/>
      <c r="I304" s="70"/>
      <c r="J304" s="70"/>
      <c r="K304" s="70"/>
      <c r="L304" s="70"/>
    </row>
    <row r="305" spans="1:12">
      <c r="A305" s="120"/>
      <c r="B305" s="103"/>
      <c r="C305" s="70"/>
      <c r="D305" s="70"/>
      <c r="E305" s="70"/>
      <c r="F305" s="70"/>
      <c r="G305" s="70"/>
      <c r="H305" s="70"/>
      <c r="I305" s="70"/>
      <c r="J305" s="70"/>
      <c r="K305" s="70"/>
      <c r="L305" s="70"/>
    </row>
    <row r="306" spans="1:12">
      <c r="A306" s="120"/>
      <c r="B306" s="103"/>
      <c r="C306" s="70"/>
      <c r="D306" s="70"/>
      <c r="E306" s="70"/>
      <c r="F306" s="70"/>
      <c r="G306" s="70"/>
      <c r="H306" s="70"/>
      <c r="I306" s="70"/>
      <c r="J306" s="70"/>
      <c r="K306" s="70"/>
      <c r="L306" s="70"/>
    </row>
    <row r="307" spans="1:12">
      <c r="A307" s="120"/>
      <c r="B307" s="103"/>
      <c r="C307" s="70"/>
      <c r="D307" s="70"/>
      <c r="E307" s="70"/>
      <c r="F307" s="70"/>
      <c r="G307" s="70"/>
      <c r="H307" s="70"/>
      <c r="I307" s="70"/>
      <c r="J307" s="70"/>
      <c r="K307" s="70"/>
      <c r="L307" s="70"/>
    </row>
    <row r="308" spans="1:12">
      <c r="A308" s="120"/>
      <c r="B308" s="103"/>
      <c r="C308" s="70"/>
      <c r="D308" s="70"/>
      <c r="E308" s="70"/>
      <c r="F308" s="70"/>
      <c r="G308" s="70"/>
      <c r="H308" s="70"/>
      <c r="I308" s="70"/>
      <c r="J308" s="70"/>
      <c r="K308" s="70"/>
      <c r="L308" s="70"/>
    </row>
    <row r="309" spans="1:12">
      <c r="A309" s="120"/>
      <c r="B309" s="103"/>
      <c r="C309" s="70"/>
      <c r="D309" s="70"/>
      <c r="E309" s="70"/>
      <c r="F309" s="70"/>
      <c r="G309" s="70"/>
      <c r="H309" s="70"/>
      <c r="I309" s="70"/>
      <c r="J309" s="70"/>
      <c r="K309" s="70"/>
      <c r="L309" s="70"/>
    </row>
    <row r="310" spans="1:12">
      <c r="A310" s="120"/>
      <c r="B310" s="103"/>
      <c r="C310" s="70"/>
      <c r="D310" s="70"/>
      <c r="E310" s="70"/>
      <c r="F310" s="70"/>
      <c r="G310" s="70"/>
      <c r="H310" s="70"/>
      <c r="I310" s="70"/>
      <c r="J310" s="70"/>
      <c r="K310" s="70"/>
      <c r="L310" s="70"/>
    </row>
    <row r="311" spans="1:12">
      <c r="A311" s="120"/>
      <c r="B311" s="103"/>
      <c r="C311" s="70"/>
      <c r="D311" s="70"/>
      <c r="E311" s="70"/>
      <c r="F311" s="70"/>
      <c r="G311" s="70"/>
      <c r="H311" s="70"/>
      <c r="I311" s="70"/>
      <c r="J311" s="70"/>
      <c r="K311" s="70"/>
      <c r="L311" s="70"/>
    </row>
    <row r="312" spans="1:12">
      <c r="A312" s="120"/>
      <c r="B312" s="103"/>
      <c r="C312" s="70"/>
      <c r="D312" s="70"/>
      <c r="E312" s="70"/>
      <c r="F312" s="70"/>
      <c r="G312" s="70"/>
      <c r="H312" s="70"/>
      <c r="I312" s="70"/>
      <c r="J312" s="70"/>
      <c r="K312" s="70"/>
      <c r="L312" s="70"/>
    </row>
    <row r="313" spans="1:12">
      <c r="A313" s="120"/>
      <c r="B313" s="103"/>
      <c r="C313" s="70"/>
      <c r="D313" s="70"/>
      <c r="E313" s="70"/>
      <c r="F313" s="70"/>
      <c r="G313" s="70"/>
      <c r="H313" s="70"/>
      <c r="I313" s="70"/>
      <c r="J313" s="70"/>
      <c r="K313" s="70"/>
      <c r="L313" s="70"/>
    </row>
    <row r="314" spans="1:12">
      <c r="A314" s="120"/>
      <c r="B314" s="103"/>
      <c r="C314" s="70"/>
      <c r="D314" s="70"/>
      <c r="E314" s="70"/>
      <c r="F314" s="70"/>
      <c r="G314" s="70"/>
      <c r="H314" s="70"/>
      <c r="I314" s="70"/>
      <c r="J314" s="70"/>
      <c r="K314" s="70"/>
      <c r="L314" s="70"/>
    </row>
    <row r="315" spans="1:12">
      <c r="A315" s="120"/>
      <c r="B315" s="103"/>
      <c r="C315" s="70"/>
      <c r="D315" s="70"/>
      <c r="E315" s="70"/>
      <c r="F315" s="70"/>
      <c r="G315" s="70"/>
      <c r="H315" s="70"/>
      <c r="I315" s="70"/>
      <c r="J315" s="70"/>
      <c r="K315" s="70"/>
      <c r="L315" s="70"/>
    </row>
    <row r="316" spans="1:12">
      <c r="A316" s="120"/>
      <c r="B316" s="103"/>
      <c r="C316" s="70"/>
      <c r="D316" s="70"/>
      <c r="E316" s="70"/>
      <c r="F316" s="70"/>
      <c r="G316" s="70"/>
      <c r="H316" s="70"/>
      <c r="I316" s="70"/>
      <c r="J316" s="70"/>
      <c r="K316" s="70"/>
      <c r="L316" s="70"/>
    </row>
    <row r="317" spans="1:12">
      <c r="A317" s="120"/>
      <c r="B317" s="103"/>
      <c r="C317" s="70"/>
      <c r="D317" s="70"/>
      <c r="E317" s="70"/>
      <c r="F317" s="70"/>
      <c r="G317" s="70"/>
      <c r="H317" s="70"/>
      <c r="I317" s="70"/>
      <c r="J317" s="70"/>
      <c r="K317" s="70"/>
      <c r="L317" s="70"/>
    </row>
    <row r="318" spans="1:12">
      <c r="A318" s="120"/>
      <c r="B318" s="103"/>
      <c r="C318" s="70"/>
      <c r="D318" s="70"/>
      <c r="E318" s="70"/>
      <c r="F318" s="70"/>
      <c r="G318" s="70"/>
      <c r="H318" s="70"/>
      <c r="I318" s="70"/>
      <c r="J318" s="70"/>
      <c r="K318" s="70"/>
      <c r="L318" s="70"/>
    </row>
    <row r="319" spans="1:12">
      <c r="A319" s="120"/>
      <c r="B319" s="103"/>
      <c r="C319" s="70"/>
      <c r="D319" s="70"/>
      <c r="E319" s="70"/>
      <c r="F319" s="70"/>
      <c r="G319" s="70"/>
      <c r="H319" s="70"/>
      <c r="I319" s="70"/>
      <c r="J319" s="70"/>
      <c r="K319" s="70"/>
      <c r="L319" s="70"/>
    </row>
    <row r="320" spans="1:12">
      <c r="A320" s="120"/>
      <c r="B320" s="103"/>
      <c r="C320" s="70"/>
      <c r="D320" s="70"/>
      <c r="E320" s="70"/>
      <c r="F320" s="70"/>
      <c r="G320" s="70"/>
      <c r="H320" s="70"/>
      <c r="I320" s="70"/>
      <c r="J320" s="70"/>
      <c r="K320" s="70"/>
      <c r="L320" s="70"/>
    </row>
    <row r="321" spans="1:12">
      <c r="A321" s="120"/>
      <c r="B321" s="103"/>
      <c r="C321" s="70"/>
      <c r="D321" s="70"/>
      <c r="E321" s="70"/>
      <c r="F321" s="70"/>
      <c r="G321" s="70"/>
      <c r="H321" s="70"/>
      <c r="I321" s="70"/>
      <c r="J321" s="70"/>
      <c r="K321" s="70"/>
      <c r="L321" s="70"/>
    </row>
    <row r="322" spans="1:12">
      <c r="A322" s="120"/>
      <c r="B322" s="103"/>
      <c r="C322" s="70"/>
      <c r="D322" s="70"/>
      <c r="E322" s="70"/>
      <c r="F322" s="70"/>
      <c r="G322" s="70"/>
      <c r="H322" s="70"/>
      <c r="I322" s="70"/>
      <c r="J322" s="70"/>
      <c r="K322" s="70"/>
      <c r="L322" s="70"/>
    </row>
    <row r="323" spans="1:12">
      <c r="A323" s="120"/>
      <c r="B323" s="103"/>
      <c r="C323" s="70"/>
      <c r="D323" s="70"/>
      <c r="E323" s="70"/>
      <c r="F323" s="70"/>
      <c r="G323" s="70"/>
      <c r="H323" s="70"/>
      <c r="I323" s="70"/>
      <c r="J323" s="70"/>
      <c r="K323" s="70"/>
      <c r="L323" s="70"/>
    </row>
    <row r="324" spans="1:12">
      <c r="A324" s="120"/>
      <c r="B324" s="103"/>
      <c r="C324" s="70"/>
      <c r="D324" s="70"/>
      <c r="E324" s="70"/>
      <c r="F324" s="70"/>
      <c r="G324" s="70"/>
      <c r="H324" s="70"/>
      <c r="I324" s="70"/>
      <c r="J324" s="70"/>
      <c r="K324" s="70"/>
      <c r="L324" s="70"/>
    </row>
    <row r="325" spans="1:12">
      <c r="A325" s="120"/>
      <c r="B325" s="103"/>
      <c r="C325" s="70"/>
      <c r="D325" s="70"/>
      <c r="E325" s="70"/>
      <c r="F325" s="70"/>
      <c r="G325" s="70"/>
      <c r="H325" s="70"/>
      <c r="I325" s="70"/>
      <c r="J325" s="70"/>
      <c r="K325" s="70"/>
      <c r="L325" s="70"/>
    </row>
    <row r="326" spans="1:12">
      <c r="A326" s="120"/>
      <c r="B326" s="103"/>
      <c r="C326" s="70"/>
      <c r="D326" s="70"/>
      <c r="E326" s="70"/>
      <c r="F326" s="70"/>
      <c r="G326" s="70"/>
      <c r="H326" s="70"/>
      <c r="I326" s="70"/>
      <c r="J326" s="70"/>
      <c r="K326" s="70"/>
      <c r="L326" s="70"/>
    </row>
    <row r="327" spans="1:12">
      <c r="A327" s="120"/>
      <c r="B327" s="103"/>
      <c r="C327" s="70"/>
      <c r="D327" s="70"/>
      <c r="E327" s="70"/>
      <c r="F327" s="70"/>
      <c r="G327" s="70"/>
      <c r="H327" s="70"/>
      <c r="I327" s="70"/>
      <c r="J327" s="70"/>
      <c r="K327" s="70"/>
      <c r="L327" s="70"/>
    </row>
    <row r="328" spans="1:12">
      <c r="A328" s="120"/>
      <c r="B328" s="103"/>
      <c r="C328" s="70"/>
      <c r="D328" s="70"/>
      <c r="E328" s="70"/>
      <c r="F328" s="70"/>
      <c r="G328" s="70"/>
      <c r="H328" s="70"/>
      <c r="I328" s="70"/>
      <c r="J328" s="70"/>
      <c r="K328" s="70"/>
      <c r="L328" s="70"/>
    </row>
    <row r="329" spans="1:12">
      <c r="A329" s="120"/>
      <c r="B329" s="103"/>
      <c r="C329" s="70"/>
      <c r="D329" s="70"/>
      <c r="E329" s="70"/>
      <c r="F329" s="70"/>
      <c r="G329" s="70"/>
      <c r="H329" s="70"/>
      <c r="I329" s="70"/>
      <c r="J329" s="70"/>
      <c r="K329" s="70"/>
      <c r="L329" s="70"/>
    </row>
    <row r="330" spans="1:12">
      <c r="A330" s="120"/>
      <c r="B330" s="103"/>
      <c r="C330" s="70"/>
      <c r="D330" s="70"/>
      <c r="E330" s="70"/>
      <c r="F330" s="70"/>
      <c r="G330" s="70"/>
      <c r="H330" s="70"/>
      <c r="I330" s="70"/>
      <c r="J330" s="70"/>
      <c r="K330" s="70"/>
      <c r="L330" s="70"/>
    </row>
    <row r="331" spans="1:12">
      <c r="A331" s="120"/>
      <c r="B331" s="103"/>
      <c r="C331" s="70"/>
      <c r="D331" s="70"/>
      <c r="E331" s="70"/>
      <c r="F331" s="70"/>
      <c r="G331" s="70"/>
      <c r="H331" s="70"/>
      <c r="I331" s="70"/>
      <c r="J331" s="70"/>
      <c r="K331" s="70"/>
      <c r="L331" s="70"/>
    </row>
    <row r="332" spans="1:12">
      <c r="A332" s="120"/>
      <c r="B332" s="103"/>
      <c r="C332" s="70"/>
      <c r="D332" s="70"/>
      <c r="E332" s="70"/>
      <c r="F332" s="70"/>
      <c r="G332" s="70"/>
      <c r="H332" s="70"/>
      <c r="I332" s="70"/>
      <c r="J332" s="70"/>
      <c r="K332" s="70"/>
      <c r="L332" s="70"/>
    </row>
    <row r="333" spans="1:12">
      <c r="A333" s="120"/>
      <c r="B333" s="103"/>
      <c r="C333" s="70"/>
      <c r="D333" s="70"/>
      <c r="E333" s="70"/>
      <c r="F333" s="70"/>
      <c r="G333" s="70"/>
      <c r="H333" s="70"/>
      <c r="I333" s="70"/>
      <c r="J333" s="70"/>
      <c r="K333" s="70"/>
      <c r="L333" s="70"/>
    </row>
    <row r="334" spans="1:12">
      <c r="A334" s="120"/>
      <c r="B334" s="103"/>
      <c r="C334" s="70"/>
      <c r="D334" s="70"/>
      <c r="E334" s="70"/>
      <c r="F334" s="70"/>
      <c r="G334" s="70"/>
      <c r="H334" s="70"/>
      <c r="I334" s="70"/>
      <c r="J334" s="70"/>
      <c r="K334" s="70"/>
      <c r="L334" s="70"/>
    </row>
    <row r="335" spans="1:12">
      <c r="A335" s="120"/>
      <c r="B335" s="103"/>
      <c r="C335" s="70"/>
      <c r="D335" s="70"/>
      <c r="E335" s="70"/>
      <c r="F335" s="70"/>
      <c r="G335" s="70"/>
      <c r="H335" s="70"/>
      <c r="I335" s="70"/>
      <c r="J335" s="70"/>
      <c r="K335" s="70"/>
      <c r="L335" s="70"/>
    </row>
    <row r="336" spans="1:12">
      <c r="A336" s="120"/>
      <c r="B336" s="103"/>
      <c r="C336" s="70"/>
      <c r="D336" s="70"/>
      <c r="E336" s="70"/>
      <c r="F336" s="70"/>
      <c r="G336" s="70"/>
      <c r="H336" s="70"/>
      <c r="I336" s="70"/>
      <c r="J336" s="70"/>
      <c r="K336" s="70"/>
      <c r="L336" s="70"/>
    </row>
    <row r="337" spans="1:12">
      <c r="A337" s="120"/>
      <c r="B337" s="103"/>
      <c r="C337" s="70"/>
      <c r="D337" s="70"/>
      <c r="E337" s="70"/>
      <c r="F337" s="70"/>
      <c r="G337" s="70"/>
      <c r="H337" s="70"/>
      <c r="I337" s="70"/>
      <c r="J337" s="70"/>
      <c r="K337" s="70"/>
      <c r="L337" s="70"/>
    </row>
    <row r="338" spans="1:12">
      <c r="A338" s="120"/>
      <c r="B338" s="103"/>
      <c r="C338" s="70"/>
      <c r="D338" s="70"/>
      <c r="E338" s="70"/>
      <c r="F338" s="70"/>
      <c r="G338" s="70"/>
      <c r="H338" s="70"/>
      <c r="I338" s="70"/>
      <c r="J338" s="70"/>
      <c r="K338" s="70"/>
      <c r="L338" s="70"/>
    </row>
    <row r="339" spans="1:12">
      <c r="A339" s="120"/>
      <c r="B339" s="103"/>
      <c r="C339" s="70"/>
      <c r="D339" s="70"/>
      <c r="E339" s="70"/>
      <c r="F339" s="70"/>
      <c r="G339" s="70"/>
      <c r="H339" s="70"/>
      <c r="I339" s="70"/>
      <c r="J339" s="70"/>
      <c r="K339" s="70"/>
      <c r="L339" s="70"/>
    </row>
    <row r="340" spans="1:12">
      <c r="A340" s="120"/>
      <c r="B340" s="103"/>
      <c r="C340" s="70"/>
      <c r="D340" s="70"/>
      <c r="E340" s="70"/>
      <c r="F340" s="70"/>
      <c r="G340" s="70"/>
      <c r="H340" s="70"/>
      <c r="I340" s="70"/>
      <c r="J340" s="70"/>
      <c r="K340" s="70"/>
      <c r="L340" s="70"/>
    </row>
    <row r="341" spans="1:12">
      <c r="A341" s="120"/>
      <c r="B341" s="103"/>
      <c r="C341" s="70"/>
      <c r="D341" s="70"/>
      <c r="E341" s="70"/>
      <c r="F341" s="70"/>
      <c r="G341" s="70"/>
      <c r="H341" s="70"/>
      <c r="I341" s="70"/>
      <c r="J341" s="70"/>
      <c r="K341" s="70"/>
      <c r="L341" s="70"/>
    </row>
  </sheetData>
  <mergeCells count="1">
    <mergeCell ref="A1:L1"/>
  </mergeCells>
  <phoneticPr fontId="0" type="noConversion"/>
  <printOptions horizontalCentered="1"/>
  <pageMargins left="0.25" right="0.25" top="0.75" bottom="0.75" header="0.3" footer="0.3"/>
  <pageSetup paperSize="9" scale="90" firstPageNumber="3" orientation="landscape" useFirstPageNumber="1" horizontalDpi="300" verticalDpi="300" r:id="rId1"/>
  <headerFooter alignWithMargins="0">
    <oddFooter>&amp;R&amp;P</oddFooter>
  </headerFooter>
  <ignoredErrors>
    <ignoredError sqref="C41 C9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4</vt:i4>
      </vt:variant>
    </vt:vector>
  </HeadingPairs>
  <TitlesOfParts>
    <vt:vector size="7" baseType="lpstr">
      <vt:lpstr>Sažetak općeg dijela</vt:lpstr>
      <vt:lpstr>Plan prih. po izvorima</vt:lpstr>
      <vt:lpstr>Plan rash. i izdat. po izvorima</vt:lpstr>
      <vt:lpstr>'Plan prih. po izvorima'!Ispis_naslova</vt:lpstr>
      <vt:lpstr>'Plan rash. i izdat. po izvorima'!Ispis_naslova</vt:lpstr>
      <vt:lpstr>'Plan prih. po izvorima'!Podrucje_ispisa</vt:lpstr>
      <vt:lpstr>'Sažetak općeg dijela'!Podrucje_ispisa</vt:lpstr>
    </vt:vector>
  </TitlesOfParts>
  <Company>Ministarstvo Financija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Sanja</cp:lastModifiedBy>
  <cp:lastPrinted>2018-04-11T11:55:56Z</cp:lastPrinted>
  <dcterms:created xsi:type="dcterms:W3CDTF">2013-09-11T11:00:21Z</dcterms:created>
  <dcterms:modified xsi:type="dcterms:W3CDTF">2018-07-10T09:27:45Z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7. MODEL PRIJEDLOGA FINANCIJSKOG PLANA ZA USTANOVE U ZDRAVSTVU U POSTUPKU SANACIJE.xls</vt:lpwstr>
  </property>
</Properties>
</file>