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izvorima'!$2:$4</definedName>
    <definedName name="_xlnm.Print_Area" localSheetId="0">'Sažetak općeg dijela'!$A$2:$F$26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9"/>
  <c r="B19" i="2"/>
  <c r="C19"/>
  <c r="D19"/>
  <c r="E19"/>
  <c r="F19"/>
  <c r="G19"/>
  <c r="H19"/>
  <c r="I19"/>
  <c r="E80" i="3"/>
  <c r="F80"/>
  <c r="H80"/>
  <c r="I80"/>
  <c r="J80"/>
  <c r="K80"/>
  <c r="C157"/>
  <c r="C156" s="1"/>
  <c r="K156"/>
  <c r="J156"/>
  <c r="I156"/>
  <c r="H156"/>
  <c r="G156"/>
  <c r="F156"/>
  <c r="E156"/>
  <c r="D156"/>
  <c r="C155"/>
  <c r="C154"/>
  <c r="K153"/>
  <c r="J153"/>
  <c r="I153"/>
  <c r="H153"/>
  <c r="G153"/>
  <c r="F153"/>
  <c r="E153"/>
  <c r="D153"/>
  <c r="C152"/>
  <c r="K151"/>
  <c r="J151"/>
  <c r="I151"/>
  <c r="H151"/>
  <c r="G151"/>
  <c r="F151"/>
  <c r="E151"/>
  <c r="E148" s="1"/>
  <c r="E147" s="1"/>
  <c r="D151"/>
  <c r="C150"/>
  <c r="C149" s="1"/>
  <c r="K149"/>
  <c r="J149"/>
  <c r="I149"/>
  <c r="H149"/>
  <c r="G149"/>
  <c r="F149"/>
  <c r="E149"/>
  <c r="D149"/>
  <c r="E127"/>
  <c r="F127"/>
  <c r="G127"/>
  <c r="H127"/>
  <c r="I127"/>
  <c r="J127"/>
  <c r="K127"/>
  <c r="D127"/>
  <c r="C130"/>
  <c r="F8" i="9" l="1"/>
  <c r="B20" i="2"/>
  <c r="D148" i="3"/>
  <c r="D147" s="1"/>
  <c r="F148"/>
  <c r="F147" s="1"/>
  <c r="H148"/>
  <c r="H147" s="1"/>
  <c r="J148"/>
  <c r="J147" s="1"/>
  <c r="G148"/>
  <c r="G147" s="1"/>
  <c r="I148"/>
  <c r="I147" s="1"/>
  <c r="K148"/>
  <c r="K147" s="1"/>
  <c r="C153"/>
  <c r="C151"/>
  <c r="D142"/>
  <c r="E142"/>
  <c r="F142"/>
  <c r="G142"/>
  <c r="H142"/>
  <c r="I142"/>
  <c r="J142"/>
  <c r="K142"/>
  <c r="C144"/>
  <c r="C181"/>
  <c r="C180" s="1"/>
  <c r="K180"/>
  <c r="J180"/>
  <c r="I180"/>
  <c r="H180"/>
  <c r="G180"/>
  <c r="F180"/>
  <c r="E180"/>
  <c r="D180"/>
  <c r="C138"/>
  <c r="C137" s="1"/>
  <c r="K137"/>
  <c r="J137"/>
  <c r="I137"/>
  <c r="H137"/>
  <c r="G137"/>
  <c r="F137"/>
  <c r="E137"/>
  <c r="D137"/>
  <c r="D42"/>
  <c r="E42"/>
  <c r="F42"/>
  <c r="G42"/>
  <c r="H42"/>
  <c r="I42"/>
  <c r="J42"/>
  <c r="K42"/>
  <c r="C43"/>
  <c r="C42" s="1"/>
  <c r="C49"/>
  <c r="I160"/>
  <c r="I159" s="1"/>
  <c r="D160"/>
  <c r="D159" s="1"/>
  <c r="E160"/>
  <c r="E159" s="1"/>
  <c r="F160"/>
  <c r="F159" s="1"/>
  <c r="G160"/>
  <c r="G159" s="1"/>
  <c r="H160"/>
  <c r="H159" s="1"/>
  <c r="J160"/>
  <c r="J159" s="1"/>
  <c r="K160"/>
  <c r="K159" s="1"/>
  <c r="C162"/>
  <c r="C161"/>
  <c r="D77"/>
  <c r="E77"/>
  <c r="F77"/>
  <c r="G77"/>
  <c r="H77"/>
  <c r="I77"/>
  <c r="J77"/>
  <c r="K77"/>
  <c r="D75"/>
  <c r="E75"/>
  <c r="F75"/>
  <c r="G75"/>
  <c r="H75"/>
  <c r="I75"/>
  <c r="J75"/>
  <c r="K75"/>
  <c r="C78"/>
  <c r="C77" s="1"/>
  <c r="C76"/>
  <c r="C75" s="1"/>
  <c r="C148" l="1"/>
  <c r="C147" s="1"/>
  <c r="C160"/>
  <c r="C159" s="1"/>
  <c r="H74"/>
  <c r="I74"/>
  <c r="F74"/>
  <c r="K74"/>
  <c r="G74"/>
  <c r="E74"/>
  <c r="D74"/>
  <c r="J74"/>
  <c r="C74"/>
  <c r="D55"/>
  <c r="E55"/>
  <c r="F55"/>
  <c r="G55"/>
  <c r="H55"/>
  <c r="I55"/>
  <c r="J55"/>
  <c r="K55"/>
  <c r="C57"/>
  <c r="F9" i="9"/>
  <c r="F7" s="1"/>
  <c r="H182" i="3"/>
  <c r="I182"/>
  <c r="J182"/>
  <c r="H174"/>
  <c r="H171"/>
  <c r="H167"/>
  <c r="G167"/>
  <c r="G171"/>
  <c r="G174"/>
  <c r="G182"/>
  <c r="C184"/>
  <c r="H139"/>
  <c r="I139"/>
  <c r="J139"/>
  <c r="H131"/>
  <c r="I131"/>
  <c r="H123"/>
  <c r="H53"/>
  <c r="I53"/>
  <c r="H51"/>
  <c r="H44"/>
  <c r="I44"/>
  <c r="H62"/>
  <c r="H61" s="1"/>
  <c r="H60" s="1"/>
  <c r="H66"/>
  <c r="H65" s="1"/>
  <c r="H98"/>
  <c r="I98"/>
  <c r="H96"/>
  <c r="I96"/>
  <c r="H93"/>
  <c r="I93"/>
  <c r="H89"/>
  <c r="I89"/>
  <c r="H83"/>
  <c r="C56"/>
  <c r="G29"/>
  <c r="C9"/>
  <c r="H166" l="1"/>
  <c r="H122"/>
  <c r="H121" s="1"/>
  <c r="G166"/>
  <c r="C55"/>
  <c r="I88"/>
  <c r="H165"/>
  <c r="H88"/>
  <c r="H82" s="1"/>
  <c r="D53" l="1"/>
  <c r="E53"/>
  <c r="F53"/>
  <c r="G53"/>
  <c r="J53"/>
  <c r="K53"/>
  <c r="C54"/>
  <c r="D8"/>
  <c r="E8"/>
  <c r="F8"/>
  <c r="G8"/>
  <c r="H8"/>
  <c r="I8"/>
  <c r="J8"/>
  <c r="K8"/>
  <c r="C10"/>
  <c r="C11"/>
  <c r="C12"/>
  <c r="C13"/>
  <c r="D51"/>
  <c r="D44"/>
  <c r="D29"/>
  <c r="D20"/>
  <c r="D16"/>
  <c r="C31"/>
  <c r="E51"/>
  <c r="F51"/>
  <c r="G51"/>
  <c r="I51"/>
  <c r="J51"/>
  <c r="K51"/>
  <c r="C52"/>
  <c r="C143"/>
  <c r="C145"/>
  <c r="C142" s="1"/>
  <c r="E112"/>
  <c r="C53" l="1"/>
  <c r="C51"/>
  <c r="D15"/>
  <c r="D7" s="1"/>
  <c r="C124"/>
  <c r="C84"/>
  <c r="D83"/>
  <c r="E83"/>
  <c r="F83"/>
  <c r="G83"/>
  <c r="I83"/>
  <c r="I82" s="1"/>
  <c r="J83"/>
  <c r="K83"/>
  <c r="C170"/>
  <c r="C183"/>
  <c r="K182"/>
  <c r="F182"/>
  <c r="E182"/>
  <c r="D182"/>
  <c r="C179"/>
  <c r="C178"/>
  <c r="C177"/>
  <c r="C176"/>
  <c r="C175"/>
  <c r="K174"/>
  <c r="J174"/>
  <c r="I174"/>
  <c r="F174"/>
  <c r="E174"/>
  <c r="D174"/>
  <c r="C173"/>
  <c r="C172"/>
  <c r="K171"/>
  <c r="J171"/>
  <c r="I171"/>
  <c r="F171"/>
  <c r="E171"/>
  <c r="D171"/>
  <c r="C169"/>
  <c r="C168"/>
  <c r="K167"/>
  <c r="J167"/>
  <c r="J166" s="1"/>
  <c r="I167"/>
  <c r="I166" s="1"/>
  <c r="F167"/>
  <c r="E167"/>
  <c r="D167"/>
  <c r="C128"/>
  <c r="C141"/>
  <c r="C140"/>
  <c r="K139"/>
  <c r="G139"/>
  <c r="F139"/>
  <c r="E139"/>
  <c r="D139"/>
  <c r="C136"/>
  <c r="C135"/>
  <c r="C134"/>
  <c r="C133"/>
  <c r="C132"/>
  <c r="K131"/>
  <c r="J131"/>
  <c r="G131"/>
  <c r="F131"/>
  <c r="E131"/>
  <c r="D131"/>
  <c r="C129"/>
  <c r="C126"/>
  <c r="C125"/>
  <c r="K123"/>
  <c r="J123"/>
  <c r="I123"/>
  <c r="G123"/>
  <c r="F123"/>
  <c r="E123"/>
  <c r="D123"/>
  <c r="C118"/>
  <c r="C117" s="1"/>
  <c r="K117"/>
  <c r="J117"/>
  <c r="I117"/>
  <c r="H117"/>
  <c r="G117"/>
  <c r="F117"/>
  <c r="E117"/>
  <c r="D117"/>
  <c r="C116"/>
  <c r="C115" s="1"/>
  <c r="K115"/>
  <c r="J115"/>
  <c r="I115"/>
  <c r="H115"/>
  <c r="G115"/>
  <c r="F115"/>
  <c r="E115"/>
  <c r="D115"/>
  <c r="C114"/>
  <c r="C113"/>
  <c r="K112"/>
  <c r="J112"/>
  <c r="I112"/>
  <c r="H112"/>
  <c r="G112"/>
  <c r="F112"/>
  <c r="D112"/>
  <c r="C111"/>
  <c r="C110"/>
  <c r="C109"/>
  <c r="K108"/>
  <c r="J108"/>
  <c r="I108"/>
  <c r="H108"/>
  <c r="G108"/>
  <c r="F108"/>
  <c r="E108"/>
  <c r="D108"/>
  <c r="C106"/>
  <c r="C105"/>
  <c r="C104"/>
  <c r="C103"/>
  <c r="K102"/>
  <c r="J102"/>
  <c r="I102"/>
  <c r="H102"/>
  <c r="G102"/>
  <c r="F102"/>
  <c r="E102"/>
  <c r="D102"/>
  <c r="D98"/>
  <c r="E98"/>
  <c r="F98"/>
  <c r="G98"/>
  <c r="J98"/>
  <c r="K98"/>
  <c r="D96"/>
  <c r="E96"/>
  <c r="F96"/>
  <c r="G96"/>
  <c r="J96"/>
  <c r="K96"/>
  <c r="D93"/>
  <c r="E93"/>
  <c r="F93"/>
  <c r="G93"/>
  <c r="J93"/>
  <c r="K93"/>
  <c r="D89"/>
  <c r="E89"/>
  <c r="F89"/>
  <c r="G89"/>
  <c r="J89"/>
  <c r="K89"/>
  <c r="C90"/>
  <c r="C85"/>
  <c r="C86"/>
  <c r="C87"/>
  <c r="D66"/>
  <c r="D65" s="1"/>
  <c r="D6" s="1"/>
  <c r="E66"/>
  <c r="E65" s="1"/>
  <c r="F66"/>
  <c r="F65" s="1"/>
  <c r="G66"/>
  <c r="G65" s="1"/>
  <c r="I66"/>
  <c r="I65" s="1"/>
  <c r="J66"/>
  <c r="J65" s="1"/>
  <c r="K66"/>
  <c r="K65" s="1"/>
  <c r="C68"/>
  <c r="C69"/>
  <c r="C70"/>
  <c r="C71"/>
  <c r="C72"/>
  <c r="C73"/>
  <c r="C67"/>
  <c r="D62"/>
  <c r="D61" s="1"/>
  <c r="D60" s="1"/>
  <c r="E62"/>
  <c r="E61" s="1"/>
  <c r="E60" s="1"/>
  <c r="F62"/>
  <c r="F61" s="1"/>
  <c r="F60" s="1"/>
  <c r="G62"/>
  <c r="G61" s="1"/>
  <c r="G60" s="1"/>
  <c r="I62"/>
  <c r="I61" s="1"/>
  <c r="I60" s="1"/>
  <c r="J62"/>
  <c r="J61" s="1"/>
  <c r="J60" s="1"/>
  <c r="K62"/>
  <c r="K61" s="1"/>
  <c r="K60" s="1"/>
  <c r="C63"/>
  <c r="C62" s="1"/>
  <c r="C61" s="1"/>
  <c r="C60" s="1"/>
  <c r="E29"/>
  <c r="F29"/>
  <c r="H29"/>
  <c r="I29"/>
  <c r="J29"/>
  <c r="K29"/>
  <c r="E20"/>
  <c r="F20"/>
  <c r="G20"/>
  <c r="H20"/>
  <c r="I20"/>
  <c r="J20"/>
  <c r="K20"/>
  <c r="E16"/>
  <c r="F16"/>
  <c r="G16"/>
  <c r="H16"/>
  <c r="I16"/>
  <c r="J16"/>
  <c r="K16"/>
  <c r="C99"/>
  <c r="C98" s="1"/>
  <c r="C97"/>
  <c r="C95"/>
  <c r="C94"/>
  <c r="C92"/>
  <c r="C91"/>
  <c r="C46"/>
  <c r="C47"/>
  <c r="C48"/>
  <c r="C50"/>
  <c r="C45"/>
  <c r="C32"/>
  <c r="C33"/>
  <c r="C34"/>
  <c r="C35"/>
  <c r="C36"/>
  <c r="C37"/>
  <c r="C38"/>
  <c r="C39"/>
  <c r="C40"/>
  <c r="C41"/>
  <c r="C30"/>
  <c r="C18"/>
  <c r="C19"/>
  <c r="C21"/>
  <c r="C22"/>
  <c r="C23"/>
  <c r="C24"/>
  <c r="C25"/>
  <c r="C26"/>
  <c r="C27"/>
  <c r="C28"/>
  <c r="C17"/>
  <c r="E44"/>
  <c r="F44"/>
  <c r="G44"/>
  <c r="J44"/>
  <c r="K44"/>
  <c r="C14"/>
  <c r="F122" l="1"/>
  <c r="F121" s="1"/>
  <c r="K122"/>
  <c r="K121" s="1"/>
  <c r="C127"/>
  <c r="E166"/>
  <c r="K166"/>
  <c r="C96"/>
  <c r="I122"/>
  <c r="I121" s="1"/>
  <c r="K15"/>
  <c r="K7" s="1"/>
  <c r="K6" s="1"/>
  <c r="E15"/>
  <c r="J15"/>
  <c r="J7" s="1"/>
  <c r="J6" s="1"/>
  <c r="F15"/>
  <c r="F7" s="1"/>
  <c r="F6" s="1"/>
  <c r="I15"/>
  <c r="I7" s="1"/>
  <c r="I6" s="1"/>
  <c r="E122"/>
  <c r="E121" s="1"/>
  <c r="G122"/>
  <c r="G121" s="1"/>
  <c r="J122"/>
  <c r="J121" s="1"/>
  <c r="D166"/>
  <c r="F166"/>
  <c r="D122"/>
  <c r="D121" s="1"/>
  <c r="H15"/>
  <c r="H7" s="1"/>
  <c r="H6" s="1"/>
  <c r="G15"/>
  <c r="G7" s="1"/>
  <c r="G6" s="1"/>
  <c r="C44"/>
  <c r="J88"/>
  <c r="J82" s="1"/>
  <c r="E88"/>
  <c r="E82" s="1"/>
  <c r="F88"/>
  <c r="F82" s="1"/>
  <c r="C8"/>
  <c r="G165"/>
  <c r="C89"/>
  <c r="C167"/>
  <c r="C93"/>
  <c r="C123"/>
  <c r="I165"/>
  <c r="C182"/>
  <c r="C131"/>
  <c r="C171"/>
  <c r="C139"/>
  <c r="C174"/>
  <c r="C83"/>
  <c r="C66"/>
  <c r="C65" s="1"/>
  <c r="K88"/>
  <c r="K82" s="1"/>
  <c r="G88"/>
  <c r="G82" s="1"/>
  <c r="C112"/>
  <c r="C29"/>
  <c r="E7"/>
  <c r="E6" s="1"/>
  <c r="F107"/>
  <c r="F101" s="1"/>
  <c r="K107"/>
  <c r="K101" s="1"/>
  <c r="C16"/>
  <c r="G107"/>
  <c r="G101" s="1"/>
  <c r="C20"/>
  <c r="C102"/>
  <c r="D88"/>
  <c r="D82" s="1"/>
  <c r="J107"/>
  <c r="J101" s="1"/>
  <c r="E107"/>
  <c r="E101" s="1"/>
  <c r="I107"/>
  <c r="I101" s="1"/>
  <c r="C108"/>
  <c r="D107"/>
  <c r="D101" s="1"/>
  <c r="D80" s="1"/>
  <c r="D5" s="1"/>
  <c r="H107"/>
  <c r="H101" s="1"/>
  <c r="G80" l="1"/>
  <c r="G5" s="1"/>
  <c r="C166"/>
  <c r="I5"/>
  <c r="H5"/>
  <c r="C122"/>
  <c r="C121" s="1"/>
  <c r="C15"/>
  <c r="C165"/>
  <c r="J165"/>
  <c r="J5" s="1"/>
  <c r="E165"/>
  <c r="E5" s="1"/>
  <c r="F165"/>
  <c r="F5" s="1"/>
  <c r="K165"/>
  <c r="K5" s="1"/>
  <c r="D165"/>
  <c r="C107"/>
  <c r="C101" s="1"/>
  <c r="C88"/>
  <c r="C82" s="1"/>
  <c r="F22" i="9"/>
  <c r="C80" i="3" l="1"/>
  <c r="C7"/>
  <c r="C6" l="1"/>
  <c r="C5" s="1"/>
  <c r="F11" i="9" l="1"/>
  <c r="F10" s="1"/>
  <c r="F13" s="1"/>
</calcChain>
</file>

<file path=xl/sharedStrings.xml><?xml version="1.0" encoding="utf-8"?>
<sst xmlns="http://schemas.openxmlformats.org/spreadsheetml/2006/main" count="232" uniqueCount="118">
  <si>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</si>
  <si>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</si>
  <si>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</si>
  <si>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</si>
  <si>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</si>
  <si>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</si>
  <si>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</si>
  <si>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</si>
  <si>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</si>
  <si>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</si>
  <si>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</si>
  <si>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</si>
  <si>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</si>
  <si>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</si>
  <si>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</si>
  <si>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</si>
  <si>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</si>
  <si>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</si>
  <si>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</si>
  <si>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</si>
  <si>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</si>
  <si>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</si>
  <si>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</si>
  <si>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</si>
  <si>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</si>
  <si>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</si>
  <si>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</si>
  <si>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</si>
  <si>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</si>
  <si>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</si>
  <si>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</si>
  <si>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</si>
  <si>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</si>
  <si>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</si>
  <si>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</si>
  <si>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</si>
  <si>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</si>
  <si>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</si>
  <si>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</si>
  <si>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</si>
  <si>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</si>
  <si>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</si>
  <si>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</si>
  <si>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32</t>
  </si>
  <si>
    <t>Službena putovanja</t>
  </si>
  <si>
    <t>Stručno usavršavanje zaposlenika</t>
  </si>
  <si>
    <t>3222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</si>
  <si>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</si>
  <si>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</si>
  <si>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</si>
  <si>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</si>
  <si>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</si>
  <si>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</si>
  <si>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</si>
  <si>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</si>
  <si>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</si>
  <si>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</si>
  <si>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</si>
  <si>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</si>
  <si>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</si>
  <si>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</si>
  <si>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Pristojbe i naknade</t>
  </si>
  <si>
    <t>Bankarske usluge i usluge platnog prometa</t>
  </si>
  <si>
    <t>Naknade građanima i kućanstvima na temelju osiguranja i druge naknade</t>
  </si>
  <si>
    <t>3722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</si>
  <si>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</si>
  <si>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</si>
  <si>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</si>
  <si>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</si>
  <si>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</si>
  <si>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</si>
  <si>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Rashodi za dodatna ulaganja na nefinancijskoj imovini</t>
  </si>
  <si>
    <t>PRIHODI OD PRODAJE NEFINANCIJSKE IMOVINE</t>
  </si>
  <si>
    <t>Prihodi od prodaje nefinancijske imovine i nadoknade šteta s osnova osiguranja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</si>
  <si>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</si>
  <si>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</si>
  <si>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</si>
  <si>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</si>
  <si>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</si>
  <si>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Osnovna Škola Ivana Rabljanina Rab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</si>
  <si>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</si>
  <si>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</si>
  <si>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</si>
  <si>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</si>
  <si>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</si>
  <si>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</si>
  <si>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</si>
  <si>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</si>
  <si>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</si>
  <si>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</si>
  <si>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</si>
  <si>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</si>
  <si>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</si>
  <si>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Školska shema 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</si>
  <si>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</si>
  <si>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</si>
  <si>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</si>
  <si>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</si>
  <si>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</si>
  <si>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Ukupno prihodi i primici za 2021.</t>
  </si>
  <si>
    <t>* Napomena: Sve stavke rashoda upisane su u aplikaciju Riznice</t>
  </si>
  <si>
    <t>Zakonski standard ustanova školstva</t>
  </si>
  <si>
    <t>K</t>
  </si>
  <si>
    <t>Izgradnja i rekonsrukcija objekata školstva</t>
  </si>
  <si>
    <t>Nabava udžbenika za učenike OŠ</t>
  </si>
  <si>
    <t>Ostale naknade građanima i kušanstvima</t>
  </si>
  <si>
    <t>Programi školskog kurikuluma (za poticanje dodatnog odgojno-obrazovnog stvaralaštva)</t>
  </si>
  <si>
    <t>Materijal i sirovine - PDV</t>
  </si>
  <si>
    <t>Materijal i sirovine -EU</t>
  </si>
  <si>
    <t xml:space="preserve">  </t>
  </si>
  <si>
    <t>Prijedlog plana 
za 2021.</t>
  </si>
  <si>
    <t>Natjecanja i smotre OSNOVNE ŠKOLE</t>
  </si>
  <si>
    <t xml:space="preserve">I. IZMJENE I DOPUNE FINANCIJSKOG PLANA Osnovne škole Ivana Rabljanina Rab za 2021. </t>
  </si>
  <si>
    <t>I. IZMJENE I DOPUNE PLANA PRIHODA I PRIMITAKA za 2021. godinu</t>
  </si>
  <si>
    <t>I. IZMJENE I DOPUNE PLANA RASHODA I IZDATAKA za 2021. godinu</t>
  </si>
  <si>
    <t>Prijedlog plana za 2021.</t>
  </si>
  <si>
    <t>EU projekti kod proračunskih korisnika - OŠ</t>
  </si>
  <si>
    <t>PRIJEDLOG I. IZMJENA I DOPUNA PLANA ZA 2021.</t>
  </si>
</sst>
</file>

<file path=xl/styles.xml><?xml version="1.0" encoding="utf-8"?>
<styleSheet xmlns="http://schemas.openxmlformats.org/spreadsheetml/2006/main">
  <fonts count="5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4" fillId="0" borderId="0"/>
    <xf numFmtId="0" fontId="14" fillId="0" borderId="0"/>
    <xf numFmtId="0" fontId="20" fillId="0" borderId="0"/>
    <xf numFmtId="0" fontId="14" fillId="0" borderId="0"/>
    <xf numFmtId="0" fontId="20" fillId="0" borderId="0"/>
  </cellStyleXfs>
  <cellXfs count="186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wrapText="1"/>
    </xf>
    <xf numFmtId="0" fontId="26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30" fillId="0" borderId="31" xfId="0" quotePrefix="1" applyFont="1" applyBorder="1" applyAlignment="1">
      <alignment horizontal="left" wrapText="1"/>
    </xf>
    <xf numFmtId="0" fontId="30" fillId="0" borderId="15" xfId="0" quotePrefix="1" applyFont="1" applyBorder="1" applyAlignment="1">
      <alignment horizontal="left" wrapText="1"/>
    </xf>
    <xf numFmtId="0" fontId="30" fillId="0" borderId="15" xfId="0" quotePrefix="1" applyFont="1" applyBorder="1" applyAlignment="1">
      <alignment horizontal="center" wrapText="1"/>
    </xf>
    <xf numFmtId="0" fontId="30" fillId="0" borderId="15" xfId="0" quotePrefix="1" applyNumberFormat="1" applyFont="1" applyFill="1" applyBorder="1" applyAlignment="1" applyProtection="1">
      <alignment horizontal="left"/>
    </xf>
    <xf numFmtId="0" fontId="31" fillId="0" borderId="23" xfId="0" applyFont="1" applyBorder="1" applyAlignment="1">
      <alignment horizontal="center" vertical="center" wrapText="1"/>
    </xf>
    <xf numFmtId="3" fontId="30" fillId="23" borderId="16" xfId="0" applyNumberFormat="1" applyFont="1" applyFill="1" applyBorder="1" applyAlignment="1">
      <alignment horizontal="right"/>
    </xf>
    <xf numFmtId="0" fontId="31" fillId="0" borderId="0" xfId="0" applyFont="1" applyBorder="1" applyAlignment="1">
      <alignment horizontal="center" vertical="center" wrapText="1"/>
    </xf>
    <xf numFmtId="0" fontId="32" fillId="23" borderId="31" xfId="0" applyFont="1" applyFill="1" applyBorder="1" applyAlignment="1">
      <alignment horizontal="left"/>
    </xf>
    <xf numFmtId="0" fontId="34" fillId="23" borderId="15" xfId="0" applyNumberFormat="1" applyFont="1" applyFill="1" applyBorder="1" applyAlignment="1" applyProtection="1"/>
    <xf numFmtId="3" fontId="26" fillId="0" borderId="0" xfId="0" applyNumberFormat="1" applyFont="1" applyFill="1" applyBorder="1" applyAlignment="1" applyProtection="1"/>
    <xf numFmtId="3" fontId="30" fillId="0" borderId="16" xfId="0" applyNumberFormat="1" applyFont="1" applyBorder="1" applyAlignment="1">
      <alignment horizontal="right"/>
    </xf>
    <xf numFmtId="0" fontId="29" fillId="0" borderId="0" xfId="0" applyNumberFormat="1" applyFont="1" applyFill="1" applyBorder="1" applyAlignment="1" applyProtection="1"/>
    <xf numFmtId="3" fontId="29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27" fillId="0" borderId="0" xfId="0" quotePrefix="1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39" fillId="0" borderId="33" xfId="0" applyNumberFormat="1" applyFont="1" applyFill="1" applyBorder="1" applyAlignment="1" applyProtection="1">
      <alignment horizontal="center" vertical="center"/>
    </xf>
    <xf numFmtId="0" fontId="41" fillId="18" borderId="15" xfId="0" applyNumberFormat="1" applyFont="1" applyFill="1" applyBorder="1" applyAlignment="1" applyProtection="1">
      <alignment horizontal="center" vertical="center" wrapText="1"/>
    </xf>
    <xf numFmtId="0" fontId="41" fillId="22" borderId="16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0" fontId="43" fillId="24" borderId="0" xfId="0" applyNumberFormat="1" applyFont="1" applyFill="1" applyBorder="1" applyAlignment="1" applyProtection="1">
      <alignment horizontal="center"/>
    </xf>
    <xf numFmtId="0" fontId="44" fillId="24" borderId="0" xfId="0" applyNumberFormat="1" applyFont="1" applyFill="1" applyBorder="1" applyAlignment="1" applyProtection="1">
      <alignment horizontal="center" wrapText="1"/>
    </xf>
    <xf numFmtId="4" fontId="43" fillId="24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3" fillId="20" borderId="0" xfId="0" applyNumberFormat="1" applyFont="1" applyFill="1" applyBorder="1" applyAlignment="1" applyProtection="1">
      <alignment horizontal="center"/>
    </xf>
    <xf numFmtId="4" fontId="43" fillId="2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3" fillId="21" borderId="0" xfId="0" applyNumberFormat="1" applyFont="1" applyFill="1" applyBorder="1" applyAlignment="1" applyProtection="1">
      <alignment horizontal="left"/>
    </xf>
    <xf numFmtId="0" fontId="43" fillId="21" borderId="0" xfId="0" applyNumberFormat="1" applyFont="1" applyFill="1" applyBorder="1" applyAlignment="1" applyProtection="1">
      <alignment wrapText="1"/>
    </xf>
    <xf numFmtId="4" fontId="43" fillId="21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wrapText="1"/>
    </xf>
    <xf numFmtId="4" fontId="42" fillId="0" borderId="0" xfId="0" applyNumberFormat="1" applyFont="1" applyFill="1" applyBorder="1" applyAlignment="1" applyProtection="1"/>
    <xf numFmtId="4" fontId="45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>
      <alignment horizontal="center"/>
    </xf>
    <xf numFmtId="0" fontId="46" fillId="0" borderId="0" xfId="0" applyNumberFormat="1" applyFont="1" applyFill="1" applyBorder="1" applyAlignment="1" applyProtection="1">
      <alignment wrapText="1"/>
    </xf>
    <xf numFmtId="4" fontId="46" fillId="0" borderId="0" xfId="0" applyNumberFormat="1" applyFont="1" applyFill="1" applyBorder="1" applyAlignment="1" applyProtection="1"/>
    <xf numFmtId="4" fontId="47" fillId="0" borderId="0" xfId="0" applyNumberFormat="1" applyFont="1" applyFill="1" applyBorder="1" applyAlignment="1" applyProtection="1"/>
    <xf numFmtId="4" fontId="47" fillId="25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wrapText="1"/>
    </xf>
    <xf numFmtId="4" fontId="40" fillId="0" borderId="0" xfId="0" applyNumberFormat="1" applyFont="1" applyFill="1" applyBorder="1" applyAlignment="1" applyProtection="1"/>
    <xf numFmtId="4" fontId="40" fillId="0" borderId="0" xfId="0" applyNumberFormat="1" applyFont="1" applyFill="1" applyBorder="1" applyAlignment="1" applyProtection="1">
      <alignment horizontal="center"/>
    </xf>
    <xf numFmtId="4" fontId="40" fillId="0" borderId="0" xfId="0" applyNumberFormat="1" applyFont="1" applyFill="1" applyBorder="1" applyAlignment="1" applyProtection="1">
      <alignment wrapText="1"/>
    </xf>
    <xf numFmtId="4" fontId="43" fillId="20" borderId="0" xfId="0" applyNumberFormat="1" applyFont="1" applyFill="1" applyBorder="1" applyAlignment="1" applyProtection="1">
      <alignment horizontal="center"/>
    </xf>
    <xf numFmtId="4" fontId="43" fillId="2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3" fillId="21" borderId="0" xfId="0" applyNumberFormat="1" applyFont="1" applyFill="1" applyBorder="1" applyAlignment="1" applyProtection="1">
      <alignment horizontal="left"/>
    </xf>
    <xf numFmtId="4" fontId="43" fillId="21" borderId="0" xfId="0" applyNumberFormat="1" applyFont="1" applyFill="1" applyBorder="1" applyAlignment="1" applyProtection="1">
      <alignment wrapText="1"/>
    </xf>
    <xf numFmtId="49" fontId="42" fillId="0" borderId="0" xfId="0" applyNumberFormat="1" applyFont="1" applyFill="1" applyBorder="1" applyAlignment="1" applyProtection="1">
      <alignment horizontal="center"/>
    </xf>
    <xf numFmtId="4" fontId="42" fillId="0" borderId="0" xfId="0" applyNumberFormat="1" applyFont="1" applyFill="1" applyBorder="1" applyAlignment="1" applyProtection="1">
      <alignment wrapText="1"/>
    </xf>
    <xf numFmtId="49" fontId="46" fillId="0" borderId="0" xfId="0" applyNumberFormat="1" applyFont="1" applyFill="1" applyBorder="1" applyAlignment="1" applyProtection="1">
      <alignment horizontal="center"/>
    </xf>
    <xf numFmtId="49" fontId="46" fillId="0" borderId="0" xfId="0" applyNumberFormat="1" applyFont="1" applyFill="1" applyBorder="1" applyAlignment="1" applyProtection="1">
      <alignment wrapText="1"/>
    </xf>
    <xf numFmtId="4" fontId="46" fillId="0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/>
    </xf>
    <xf numFmtId="0" fontId="48" fillId="18" borderId="0" xfId="0" applyNumberFormat="1" applyFont="1" applyFill="1" applyBorder="1" applyAlignment="1" applyProtection="1">
      <alignment horizontal="center"/>
    </xf>
    <xf numFmtId="0" fontId="49" fillId="18" borderId="0" xfId="0" applyNumberFormat="1" applyFont="1" applyFill="1" applyBorder="1" applyAlignment="1" applyProtection="1">
      <alignment wrapText="1"/>
    </xf>
    <xf numFmtId="0" fontId="49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8" fillId="0" borderId="27" xfId="0" applyNumberFormat="1" applyFont="1" applyBorder="1"/>
    <xf numFmtId="4" fontId="30" fillId="0" borderId="16" xfId="0" applyNumberFormat="1" applyFont="1" applyFill="1" applyBorder="1" applyAlignment="1">
      <alignment horizontal="right"/>
    </xf>
    <xf numFmtId="4" fontId="30" fillId="0" borderId="16" xfId="0" applyNumberFormat="1" applyFont="1" applyBorder="1" applyAlignment="1">
      <alignment horizontal="right"/>
    </xf>
    <xf numFmtId="4" fontId="30" fillId="23" borderId="16" xfId="0" applyNumberFormat="1" applyFont="1" applyFill="1" applyBorder="1" applyAlignment="1">
      <alignment horizontal="right"/>
    </xf>
    <xf numFmtId="4" fontId="30" fillId="23" borderId="16" xfId="0" applyNumberFormat="1" applyFont="1" applyFill="1" applyBorder="1" applyAlignment="1" applyProtection="1">
      <alignment horizontal="right" wrapText="1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20" borderId="0" xfId="0" applyNumberFormat="1" applyFont="1" applyFill="1" applyBorder="1" applyAlignment="1" applyProtection="1">
      <alignment wrapText="1"/>
    </xf>
    <xf numFmtId="0" fontId="21" fillId="21" borderId="0" xfId="0" applyNumberFormat="1" applyFont="1" applyFill="1" applyBorder="1" applyAlignment="1" applyProtection="1">
      <alignment horizontal="left"/>
    </xf>
    <xf numFmtId="0" fontId="42" fillId="0" borderId="0" xfId="44" applyFont="1" applyBorder="1" applyAlignment="1">
      <alignment horizontal="left" wrapText="1"/>
    </xf>
    <xf numFmtId="1" fontId="46" fillId="0" borderId="0" xfId="0" applyNumberFormat="1" applyFont="1" applyFill="1" applyBorder="1" applyAlignment="1" applyProtection="1">
      <alignment horizontal="center"/>
    </xf>
    <xf numFmtId="0" fontId="45" fillId="0" borderId="0" xfId="46" applyFont="1" applyBorder="1" applyAlignment="1">
      <alignment horizontal="left" vertical="center" wrapText="1"/>
    </xf>
    <xf numFmtId="0" fontId="21" fillId="21" borderId="0" xfId="0" applyNumberFormat="1" applyFont="1" applyFill="1" applyBorder="1" applyAlignment="1" applyProtection="1">
      <alignment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9" fontId="47" fillId="0" borderId="0" xfId="45" applyNumberFormat="1" applyFont="1" applyBorder="1" applyAlignment="1" applyProtection="1">
      <alignment horizontal="center" vertical="center" wrapText="1"/>
      <protection hidden="1"/>
    </xf>
    <xf numFmtId="49" fontId="47" fillId="0" borderId="0" xfId="0" applyNumberFormat="1" applyFont="1" applyBorder="1" applyAlignment="1" applyProtection="1">
      <alignment horizontal="left" vertical="center" wrapText="1"/>
      <protection hidden="1"/>
    </xf>
    <xf numFmtId="0" fontId="27" fillId="0" borderId="33" xfId="0" applyFont="1" applyBorder="1" applyAlignment="1">
      <alignment horizontal="left" vertical="center"/>
    </xf>
    <xf numFmtId="4" fontId="19" fillId="21" borderId="0" xfId="0" applyNumberFormat="1" applyFont="1" applyFill="1" applyBorder="1" applyAlignment="1" applyProtection="1"/>
    <xf numFmtId="4" fontId="50" fillId="0" borderId="26" xfId="0" applyNumberFormat="1" applyFont="1" applyBorder="1"/>
    <xf numFmtId="4" fontId="50" fillId="0" borderId="27" xfId="0" applyNumberFormat="1" applyFont="1" applyBorder="1"/>
    <xf numFmtId="4" fontId="30" fillId="20" borderId="31" xfId="0" quotePrefix="1" applyNumberFormat="1" applyFont="1" applyFill="1" applyBorder="1" applyAlignment="1">
      <alignment horizontal="right"/>
    </xf>
    <xf numFmtId="4" fontId="30" fillId="23" borderId="31" xfId="0" quotePrefix="1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27" fillId="0" borderId="0" xfId="0" quotePrefix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/>
    <xf numFmtId="0" fontId="32" fillId="0" borderId="31" xfId="0" applyNumberFormat="1" applyFont="1" applyFill="1" applyBorder="1" applyAlignment="1" applyProtection="1">
      <alignment horizontal="left" wrapText="1"/>
    </xf>
    <xf numFmtId="0" fontId="33" fillId="0" borderId="15" xfId="0" applyNumberFormat="1" applyFont="1" applyFill="1" applyBorder="1" applyAlignment="1" applyProtection="1">
      <alignment wrapText="1"/>
    </xf>
    <xf numFmtId="0" fontId="32" fillId="23" borderId="31" xfId="0" quotePrefix="1" applyNumberFormat="1" applyFont="1" applyFill="1" applyBorder="1" applyAlignment="1" applyProtection="1">
      <alignment horizontal="left" wrapText="1"/>
    </xf>
    <xf numFmtId="0" fontId="33" fillId="23" borderId="15" xfId="0" applyNumberFormat="1" applyFont="1" applyFill="1" applyBorder="1" applyAlignment="1" applyProtection="1">
      <alignment wrapText="1"/>
    </xf>
    <xf numFmtId="0" fontId="32" fillId="0" borderId="31" xfId="0" quotePrefix="1" applyNumberFormat="1" applyFont="1" applyFill="1" applyBorder="1" applyAlignment="1" applyProtection="1">
      <alignment horizontal="left" wrapText="1"/>
    </xf>
    <xf numFmtId="0" fontId="30" fillId="23" borderId="31" xfId="0" applyNumberFormat="1" applyFont="1" applyFill="1" applyBorder="1" applyAlignment="1" applyProtection="1">
      <alignment horizontal="left" wrapText="1"/>
    </xf>
    <xf numFmtId="0" fontId="30" fillId="23" borderId="15" xfId="0" applyNumberFormat="1" applyFont="1" applyFill="1" applyBorder="1" applyAlignment="1" applyProtection="1">
      <alignment horizontal="left" wrapText="1"/>
    </xf>
    <xf numFmtId="0" fontId="30" fillId="23" borderId="35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23" borderId="31" xfId="0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/>
    <xf numFmtId="0" fontId="34" fillId="0" borderId="15" xfId="0" applyNumberFormat="1" applyFont="1" applyFill="1" applyBorder="1" applyAlignment="1" applyProtection="1"/>
    <xf numFmtId="0" fontId="32" fillId="0" borderId="31" xfId="0" quotePrefix="1" applyFont="1" applyFill="1" applyBorder="1" applyAlignment="1">
      <alignment horizontal="left"/>
    </xf>
    <xf numFmtId="0" fontId="34" fillId="0" borderId="15" xfId="0" applyNumberFormat="1" applyFont="1" applyFill="1" applyBorder="1" applyAlignment="1" applyProtection="1">
      <alignment wrapText="1"/>
    </xf>
    <xf numFmtId="0" fontId="32" fillId="0" borderId="31" xfId="0" quotePrefix="1" applyFont="1" applyBorder="1" applyAlignment="1">
      <alignment horizontal="left"/>
    </xf>
    <xf numFmtId="0" fontId="30" fillId="20" borderId="31" xfId="0" applyNumberFormat="1" applyFont="1" applyFill="1" applyBorder="1" applyAlignment="1" applyProtection="1">
      <alignment horizontal="left" wrapText="1"/>
    </xf>
    <xf numFmtId="0" fontId="30" fillId="20" borderId="15" xfId="0" applyNumberFormat="1" applyFont="1" applyFill="1" applyBorder="1" applyAlignment="1" applyProtection="1">
      <alignment horizontal="left" wrapText="1"/>
    </xf>
    <xf numFmtId="0" fontId="30" fillId="20" borderId="35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 2" xfId="42"/>
    <cellStyle name="Note" xfId="37"/>
    <cellStyle name="Obično" xfId="0" builtinId="0"/>
    <cellStyle name="Obično_List4" xfId="46"/>
    <cellStyle name="Obično_List5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07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view="pageBreakPreview" zoomScaleNormal="100" zoomScaleSheetLayoutView="100" workbookViewId="0">
      <selection activeCell="F7" sqref="F7"/>
    </sheetView>
  </sheetViews>
  <sheetFormatPr defaultColWidth="11.42578125" defaultRowHeight="12.75"/>
  <cols>
    <col min="1" max="2" width="4.28515625" style="45" customWidth="1"/>
    <col min="3" max="3" width="5.5703125" style="45" customWidth="1"/>
    <col min="4" max="4" width="5.28515625" style="64" customWidth="1"/>
    <col min="5" max="5" width="44.7109375" style="45" customWidth="1"/>
    <col min="6" max="6" width="43.42578125" style="45" customWidth="1"/>
    <col min="7" max="7" width="11.42578125" style="45"/>
    <col min="8" max="8" width="16.28515625" style="45" bestFit="1" customWidth="1"/>
    <col min="9" max="9" width="21.7109375" style="45" bestFit="1" customWidth="1"/>
    <col min="10" max="254" width="11.42578125" style="45"/>
    <col min="255" max="256" width="4.28515625" style="45" customWidth="1"/>
    <col min="257" max="257" width="5.5703125" style="45" customWidth="1"/>
    <col min="258" max="258" width="5.28515625" style="45" customWidth="1"/>
    <col min="259" max="259" width="44.7109375" style="45" customWidth="1"/>
    <col min="260" max="260" width="15.85546875" style="45" bestFit="1" customWidth="1"/>
    <col min="261" max="261" width="17.28515625" style="45" customWidth="1"/>
    <col min="262" max="262" width="16.7109375" style="45" customWidth="1"/>
    <col min="263" max="263" width="11.42578125" style="45"/>
    <col min="264" max="264" width="16.28515625" style="45" bestFit="1" customWidth="1"/>
    <col min="265" max="265" width="21.7109375" style="45" bestFit="1" customWidth="1"/>
    <col min="266" max="510" width="11.42578125" style="45"/>
    <col min="511" max="512" width="4.28515625" style="45" customWidth="1"/>
    <col min="513" max="513" width="5.5703125" style="45" customWidth="1"/>
    <col min="514" max="514" width="5.28515625" style="45" customWidth="1"/>
    <col min="515" max="515" width="44.7109375" style="45" customWidth="1"/>
    <col min="516" max="516" width="15.85546875" style="45" bestFit="1" customWidth="1"/>
    <col min="517" max="517" width="17.28515625" style="45" customWidth="1"/>
    <col min="518" max="518" width="16.7109375" style="45" customWidth="1"/>
    <col min="519" max="519" width="11.42578125" style="45"/>
    <col min="520" max="520" width="16.28515625" style="45" bestFit="1" customWidth="1"/>
    <col min="521" max="521" width="21.7109375" style="45" bestFit="1" customWidth="1"/>
    <col min="522" max="766" width="11.42578125" style="45"/>
    <col min="767" max="768" width="4.28515625" style="45" customWidth="1"/>
    <col min="769" max="769" width="5.5703125" style="45" customWidth="1"/>
    <col min="770" max="770" width="5.28515625" style="45" customWidth="1"/>
    <col min="771" max="771" width="44.7109375" style="45" customWidth="1"/>
    <col min="772" max="772" width="15.85546875" style="45" bestFit="1" customWidth="1"/>
    <col min="773" max="773" width="17.28515625" style="45" customWidth="1"/>
    <col min="774" max="774" width="16.7109375" style="45" customWidth="1"/>
    <col min="775" max="775" width="11.42578125" style="45"/>
    <col min="776" max="776" width="16.28515625" style="45" bestFit="1" customWidth="1"/>
    <col min="777" max="777" width="21.7109375" style="45" bestFit="1" customWidth="1"/>
    <col min="778" max="1022" width="11.42578125" style="45"/>
    <col min="1023" max="1024" width="4.28515625" style="45" customWidth="1"/>
    <col min="1025" max="1025" width="5.5703125" style="45" customWidth="1"/>
    <col min="1026" max="1026" width="5.28515625" style="45" customWidth="1"/>
    <col min="1027" max="1027" width="44.7109375" style="45" customWidth="1"/>
    <col min="1028" max="1028" width="15.85546875" style="45" bestFit="1" customWidth="1"/>
    <col min="1029" max="1029" width="17.28515625" style="45" customWidth="1"/>
    <col min="1030" max="1030" width="16.7109375" style="45" customWidth="1"/>
    <col min="1031" max="1031" width="11.42578125" style="45"/>
    <col min="1032" max="1032" width="16.28515625" style="45" bestFit="1" customWidth="1"/>
    <col min="1033" max="1033" width="21.7109375" style="45" bestFit="1" customWidth="1"/>
    <col min="1034" max="1278" width="11.42578125" style="45"/>
    <col min="1279" max="1280" width="4.28515625" style="45" customWidth="1"/>
    <col min="1281" max="1281" width="5.5703125" style="45" customWidth="1"/>
    <col min="1282" max="1282" width="5.28515625" style="45" customWidth="1"/>
    <col min="1283" max="1283" width="44.7109375" style="45" customWidth="1"/>
    <col min="1284" max="1284" width="15.85546875" style="45" bestFit="1" customWidth="1"/>
    <col min="1285" max="1285" width="17.28515625" style="45" customWidth="1"/>
    <col min="1286" max="1286" width="16.7109375" style="45" customWidth="1"/>
    <col min="1287" max="1287" width="11.42578125" style="45"/>
    <col min="1288" max="1288" width="16.28515625" style="45" bestFit="1" customWidth="1"/>
    <col min="1289" max="1289" width="21.7109375" style="45" bestFit="1" customWidth="1"/>
    <col min="1290" max="1534" width="11.42578125" style="45"/>
    <col min="1535" max="1536" width="4.28515625" style="45" customWidth="1"/>
    <col min="1537" max="1537" width="5.5703125" style="45" customWidth="1"/>
    <col min="1538" max="1538" width="5.28515625" style="45" customWidth="1"/>
    <col min="1539" max="1539" width="44.7109375" style="45" customWidth="1"/>
    <col min="1540" max="1540" width="15.85546875" style="45" bestFit="1" customWidth="1"/>
    <col min="1541" max="1541" width="17.28515625" style="45" customWidth="1"/>
    <col min="1542" max="1542" width="16.7109375" style="45" customWidth="1"/>
    <col min="1543" max="1543" width="11.42578125" style="45"/>
    <col min="1544" max="1544" width="16.28515625" style="45" bestFit="1" customWidth="1"/>
    <col min="1545" max="1545" width="21.7109375" style="45" bestFit="1" customWidth="1"/>
    <col min="1546" max="1790" width="11.42578125" style="45"/>
    <col min="1791" max="1792" width="4.28515625" style="45" customWidth="1"/>
    <col min="1793" max="1793" width="5.5703125" style="45" customWidth="1"/>
    <col min="1794" max="1794" width="5.28515625" style="45" customWidth="1"/>
    <col min="1795" max="1795" width="44.7109375" style="45" customWidth="1"/>
    <col min="1796" max="1796" width="15.85546875" style="45" bestFit="1" customWidth="1"/>
    <col min="1797" max="1797" width="17.28515625" style="45" customWidth="1"/>
    <col min="1798" max="1798" width="16.7109375" style="45" customWidth="1"/>
    <col min="1799" max="1799" width="11.42578125" style="45"/>
    <col min="1800" max="1800" width="16.28515625" style="45" bestFit="1" customWidth="1"/>
    <col min="1801" max="1801" width="21.7109375" style="45" bestFit="1" customWidth="1"/>
    <col min="1802" max="2046" width="11.42578125" style="45"/>
    <col min="2047" max="2048" width="4.28515625" style="45" customWidth="1"/>
    <col min="2049" max="2049" width="5.5703125" style="45" customWidth="1"/>
    <col min="2050" max="2050" width="5.28515625" style="45" customWidth="1"/>
    <col min="2051" max="2051" width="44.7109375" style="45" customWidth="1"/>
    <col min="2052" max="2052" width="15.85546875" style="45" bestFit="1" customWidth="1"/>
    <col min="2053" max="2053" width="17.28515625" style="45" customWidth="1"/>
    <col min="2054" max="2054" width="16.7109375" style="45" customWidth="1"/>
    <col min="2055" max="2055" width="11.42578125" style="45"/>
    <col min="2056" max="2056" width="16.28515625" style="45" bestFit="1" customWidth="1"/>
    <col min="2057" max="2057" width="21.7109375" style="45" bestFit="1" customWidth="1"/>
    <col min="2058" max="2302" width="11.42578125" style="45"/>
    <col min="2303" max="2304" width="4.28515625" style="45" customWidth="1"/>
    <col min="2305" max="2305" width="5.5703125" style="45" customWidth="1"/>
    <col min="2306" max="2306" width="5.28515625" style="45" customWidth="1"/>
    <col min="2307" max="2307" width="44.7109375" style="45" customWidth="1"/>
    <col min="2308" max="2308" width="15.85546875" style="45" bestFit="1" customWidth="1"/>
    <col min="2309" max="2309" width="17.28515625" style="45" customWidth="1"/>
    <col min="2310" max="2310" width="16.7109375" style="45" customWidth="1"/>
    <col min="2311" max="2311" width="11.42578125" style="45"/>
    <col min="2312" max="2312" width="16.28515625" style="45" bestFit="1" customWidth="1"/>
    <col min="2313" max="2313" width="21.7109375" style="45" bestFit="1" customWidth="1"/>
    <col min="2314" max="2558" width="11.42578125" style="45"/>
    <col min="2559" max="2560" width="4.28515625" style="45" customWidth="1"/>
    <col min="2561" max="2561" width="5.5703125" style="45" customWidth="1"/>
    <col min="2562" max="2562" width="5.28515625" style="45" customWidth="1"/>
    <col min="2563" max="2563" width="44.7109375" style="45" customWidth="1"/>
    <col min="2564" max="2564" width="15.85546875" style="45" bestFit="1" customWidth="1"/>
    <col min="2565" max="2565" width="17.28515625" style="45" customWidth="1"/>
    <col min="2566" max="2566" width="16.7109375" style="45" customWidth="1"/>
    <col min="2567" max="2567" width="11.42578125" style="45"/>
    <col min="2568" max="2568" width="16.28515625" style="45" bestFit="1" customWidth="1"/>
    <col min="2569" max="2569" width="21.7109375" style="45" bestFit="1" customWidth="1"/>
    <col min="2570" max="2814" width="11.42578125" style="45"/>
    <col min="2815" max="2816" width="4.28515625" style="45" customWidth="1"/>
    <col min="2817" max="2817" width="5.5703125" style="45" customWidth="1"/>
    <col min="2818" max="2818" width="5.28515625" style="45" customWidth="1"/>
    <col min="2819" max="2819" width="44.7109375" style="45" customWidth="1"/>
    <col min="2820" max="2820" width="15.85546875" style="45" bestFit="1" customWidth="1"/>
    <col min="2821" max="2821" width="17.28515625" style="45" customWidth="1"/>
    <col min="2822" max="2822" width="16.7109375" style="45" customWidth="1"/>
    <col min="2823" max="2823" width="11.42578125" style="45"/>
    <col min="2824" max="2824" width="16.28515625" style="45" bestFit="1" customWidth="1"/>
    <col min="2825" max="2825" width="21.7109375" style="45" bestFit="1" customWidth="1"/>
    <col min="2826" max="3070" width="11.42578125" style="45"/>
    <col min="3071" max="3072" width="4.28515625" style="45" customWidth="1"/>
    <col min="3073" max="3073" width="5.5703125" style="45" customWidth="1"/>
    <col min="3074" max="3074" width="5.28515625" style="45" customWidth="1"/>
    <col min="3075" max="3075" width="44.7109375" style="45" customWidth="1"/>
    <col min="3076" max="3076" width="15.85546875" style="45" bestFit="1" customWidth="1"/>
    <col min="3077" max="3077" width="17.28515625" style="45" customWidth="1"/>
    <col min="3078" max="3078" width="16.7109375" style="45" customWidth="1"/>
    <col min="3079" max="3079" width="11.42578125" style="45"/>
    <col min="3080" max="3080" width="16.28515625" style="45" bestFit="1" customWidth="1"/>
    <col min="3081" max="3081" width="21.7109375" style="45" bestFit="1" customWidth="1"/>
    <col min="3082" max="3326" width="11.42578125" style="45"/>
    <col min="3327" max="3328" width="4.28515625" style="45" customWidth="1"/>
    <col min="3329" max="3329" width="5.5703125" style="45" customWidth="1"/>
    <col min="3330" max="3330" width="5.28515625" style="45" customWidth="1"/>
    <col min="3331" max="3331" width="44.7109375" style="45" customWidth="1"/>
    <col min="3332" max="3332" width="15.85546875" style="45" bestFit="1" customWidth="1"/>
    <col min="3333" max="3333" width="17.28515625" style="45" customWidth="1"/>
    <col min="3334" max="3334" width="16.7109375" style="45" customWidth="1"/>
    <col min="3335" max="3335" width="11.42578125" style="45"/>
    <col min="3336" max="3336" width="16.28515625" style="45" bestFit="1" customWidth="1"/>
    <col min="3337" max="3337" width="21.7109375" style="45" bestFit="1" customWidth="1"/>
    <col min="3338" max="3582" width="11.42578125" style="45"/>
    <col min="3583" max="3584" width="4.28515625" style="45" customWidth="1"/>
    <col min="3585" max="3585" width="5.5703125" style="45" customWidth="1"/>
    <col min="3586" max="3586" width="5.28515625" style="45" customWidth="1"/>
    <col min="3587" max="3587" width="44.7109375" style="45" customWidth="1"/>
    <col min="3588" max="3588" width="15.85546875" style="45" bestFit="1" customWidth="1"/>
    <col min="3589" max="3589" width="17.28515625" style="45" customWidth="1"/>
    <col min="3590" max="3590" width="16.7109375" style="45" customWidth="1"/>
    <col min="3591" max="3591" width="11.42578125" style="45"/>
    <col min="3592" max="3592" width="16.28515625" style="45" bestFit="1" customWidth="1"/>
    <col min="3593" max="3593" width="21.7109375" style="45" bestFit="1" customWidth="1"/>
    <col min="3594" max="3838" width="11.42578125" style="45"/>
    <col min="3839" max="3840" width="4.28515625" style="45" customWidth="1"/>
    <col min="3841" max="3841" width="5.5703125" style="45" customWidth="1"/>
    <col min="3842" max="3842" width="5.28515625" style="45" customWidth="1"/>
    <col min="3843" max="3843" width="44.7109375" style="45" customWidth="1"/>
    <col min="3844" max="3844" width="15.85546875" style="45" bestFit="1" customWidth="1"/>
    <col min="3845" max="3845" width="17.28515625" style="45" customWidth="1"/>
    <col min="3846" max="3846" width="16.7109375" style="45" customWidth="1"/>
    <col min="3847" max="3847" width="11.42578125" style="45"/>
    <col min="3848" max="3848" width="16.28515625" style="45" bestFit="1" customWidth="1"/>
    <col min="3849" max="3849" width="21.7109375" style="45" bestFit="1" customWidth="1"/>
    <col min="3850" max="4094" width="11.42578125" style="45"/>
    <col min="4095" max="4096" width="4.28515625" style="45" customWidth="1"/>
    <col min="4097" max="4097" width="5.5703125" style="45" customWidth="1"/>
    <col min="4098" max="4098" width="5.28515625" style="45" customWidth="1"/>
    <col min="4099" max="4099" width="44.7109375" style="45" customWidth="1"/>
    <col min="4100" max="4100" width="15.85546875" style="45" bestFit="1" customWidth="1"/>
    <col min="4101" max="4101" width="17.28515625" style="45" customWidth="1"/>
    <col min="4102" max="4102" width="16.7109375" style="45" customWidth="1"/>
    <col min="4103" max="4103" width="11.42578125" style="45"/>
    <col min="4104" max="4104" width="16.28515625" style="45" bestFit="1" customWidth="1"/>
    <col min="4105" max="4105" width="21.7109375" style="45" bestFit="1" customWidth="1"/>
    <col min="4106" max="4350" width="11.42578125" style="45"/>
    <col min="4351" max="4352" width="4.28515625" style="45" customWidth="1"/>
    <col min="4353" max="4353" width="5.5703125" style="45" customWidth="1"/>
    <col min="4354" max="4354" width="5.28515625" style="45" customWidth="1"/>
    <col min="4355" max="4355" width="44.7109375" style="45" customWidth="1"/>
    <col min="4356" max="4356" width="15.85546875" style="45" bestFit="1" customWidth="1"/>
    <col min="4357" max="4357" width="17.28515625" style="45" customWidth="1"/>
    <col min="4358" max="4358" width="16.7109375" style="45" customWidth="1"/>
    <col min="4359" max="4359" width="11.42578125" style="45"/>
    <col min="4360" max="4360" width="16.28515625" style="45" bestFit="1" customWidth="1"/>
    <col min="4361" max="4361" width="21.7109375" style="45" bestFit="1" customWidth="1"/>
    <col min="4362" max="4606" width="11.42578125" style="45"/>
    <col min="4607" max="4608" width="4.28515625" style="45" customWidth="1"/>
    <col min="4609" max="4609" width="5.5703125" style="45" customWidth="1"/>
    <col min="4610" max="4610" width="5.28515625" style="45" customWidth="1"/>
    <col min="4611" max="4611" width="44.7109375" style="45" customWidth="1"/>
    <col min="4612" max="4612" width="15.85546875" style="45" bestFit="1" customWidth="1"/>
    <col min="4613" max="4613" width="17.28515625" style="45" customWidth="1"/>
    <col min="4614" max="4614" width="16.7109375" style="45" customWidth="1"/>
    <col min="4615" max="4615" width="11.42578125" style="45"/>
    <col min="4616" max="4616" width="16.28515625" style="45" bestFit="1" customWidth="1"/>
    <col min="4617" max="4617" width="21.7109375" style="45" bestFit="1" customWidth="1"/>
    <col min="4618" max="4862" width="11.42578125" style="45"/>
    <col min="4863" max="4864" width="4.28515625" style="45" customWidth="1"/>
    <col min="4865" max="4865" width="5.5703125" style="45" customWidth="1"/>
    <col min="4866" max="4866" width="5.28515625" style="45" customWidth="1"/>
    <col min="4867" max="4867" width="44.7109375" style="45" customWidth="1"/>
    <col min="4868" max="4868" width="15.85546875" style="45" bestFit="1" customWidth="1"/>
    <col min="4869" max="4869" width="17.28515625" style="45" customWidth="1"/>
    <col min="4870" max="4870" width="16.7109375" style="45" customWidth="1"/>
    <col min="4871" max="4871" width="11.42578125" style="45"/>
    <col min="4872" max="4872" width="16.28515625" style="45" bestFit="1" customWidth="1"/>
    <col min="4873" max="4873" width="21.7109375" style="45" bestFit="1" customWidth="1"/>
    <col min="4874" max="5118" width="11.42578125" style="45"/>
    <col min="5119" max="5120" width="4.28515625" style="45" customWidth="1"/>
    <col min="5121" max="5121" width="5.5703125" style="45" customWidth="1"/>
    <col min="5122" max="5122" width="5.28515625" style="45" customWidth="1"/>
    <col min="5123" max="5123" width="44.7109375" style="45" customWidth="1"/>
    <col min="5124" max="5124" width="15.85546875" style="45" bestFit="1" customWidth="1"/>
    <col min="5125" max="5125" width="17.28515625" style="45" customWidth="1"/>
    <col min="5126" max="5126" width="16.7109375" style="45" customWidth="1"/>
    <col min="5127" max="5127" width="11.42578125" style="45"/>
    <col min="5128" max="5128" width="16.28515625" style="45" bestFit="1" customWidth="1"/>
    <col min="5129" max="5129" width="21.7109375" style="45" bestFit="1" customWidth="1"/>
    <col min="5130" max="5374" width="11.42578125" style="45"/>
    <col min="5375" max="5376" width="4.28515625" style="45" customWidth="1"/>
    <col min="5377" max="5377" width="5.5703125" style="45" customWidth="1"/>
    <col min="5378" max="5378" width="5.28515625" style="45" customWidth="1"/>
    <col min="5379" max="5379" width="44.7109375" style="45" customWidth="1"/>
    <col min="5380" max="5380" width="15.85546875" style="45" bestFit="1" customWidth="1"/>
    <col min="5381" max="5381" width="17.28515625" style="45" customWidth="1"/>
    <col min="5382" max="5382" width="16.7109375" style="45" customWidth="1"/>
    <col min="5383" max="5383" width="11.42578125" style="45"/>
    <col min="5384" max="5384" width="16.28515625" style="45" bestFit="1" customWidth="1"/>
    <col min="5385" max="5385" width="21.7109375" style="45" bestFit="1" customWidth="1"/>
    <col min="5386" max="5630" width="11.42578125" style="45"/>
    <col min="5631" max="5632" width="4.28515625" style="45" customWidth="1"/>
    <col min="5633" max="5633" width="5.5703125" style="45" customWidth="1"/>
    <col min="5634" max="5634" width="5.28515625" style="45" customWidth="1"/>
    <col min="5635" max="5635" width="44.7109375" style="45" customWidth="1"/>
    <col min="5636" max="5636" width="15.85546875" style="45" bestFit="1" customWidth="1"/>
    <col min="5637" max="5637" width="17.28515625" style="45" customWidth="1"/>
    <col min="5638" max="5638" width="16.7109375" style="45" customWidth="1"/>
    <col min="5639" max="5639" width="11.42578125" style="45"/>
    <col min="5640" max="5640" width="16.28515625" style="45" bestFit="1" customWidth="1"/>
    <col min="5641" max="5641" width="21.7109375" style="45" bestFit="1" customWidth="1"/>
    <col min="5642" max="5886" width="11.42578125" style="45"/>
    <col min="5887" max="5888" width="4.28515625" style="45" customWidth="1"/>
    <col min="5889" max="5889" width="5.5703125" style="45" customWidth="1"/>
    <col min="5890" max="5890" width="5.28515625" style="45" customWidth="1"/>
    <col min="5891" max="5891" width="44.7109375" style="45" customWidth="1"/>
    <col min="5892" max="5892" width="15.85546875" style="45" bestFit="1" customWidth="1"/>
    <col min="5893" max="5893" width="17.28515625" style="45" customWidth="1"/>
    <col min="5894" max="5894" width="16.7109375" style="45" customWidth="1"/>
    <col min="5895" max="5895" width="11.42578125" style="45"/>
    <col min="5896" max="5896" width="16.28515625" style="45" bestFit="1" customWidth="1"/>
    <col min="5897" max="5897" width="21.7109375" style="45" bestFit="1" customWidth="1"/>
    <col min="5898" max="6142" width="11.42578125" style="45"/>
    <col min="6143" max="6144" width="4.28515625" style="45" customWidth="1"/>
    <col min="6145" max="6145" width="5.5703125" style="45" customWidth="1"/>
    <col min="6146" max="6146" width="5.28515625" style="45" customWidth="1"/>
    <col min="6147" max="6147" width="44.7109375" style="45" customWidth="1"/>
    <col min="6148" max="6148" width="15.85546875" style="45" bestFit="1" customWidth="1"/>
    <col min="6149" max="6149" width="17.28515625" style="45" customWidth="1"/>
    <col min="6150" max="6150" width="16.7109375" style="45" customWidth="1"/>
    <col min="6151" max="6151" width="11.42578125" style="45"/>
    <col min="6152" max="6152" width="16.28515625" style="45" bestFit="1" customWidth="1"/>
    <col min="6153" max="6153" width="21.7109375" style="45" bestFit="1" customWidth="1"/>
    <col min="6154" max="6398" width="11.42578125" style="45"/>
    <col min="6399" max="6400" width="4.28515625" style="45" customWidth="1"/>
    <col min="6401" max="6401" width="5.5703125" style="45" customWidth="1"/>
    <col min="6402" max="6402" width="5.28515625" style="45" customWidth="1"/>
    <col min="6403" max="6403" width="44.7109375" style="45" customWidth="1"/>
    <col min="6404" max="6404" width="15.85546875" style="45" bestFit="1" customWidth="1"/>
    <col min="6405" max="6405" width="17.28515625" style="45" customWidth="1"/>
    <col min="6406" max="6406" width="16.7109375" style="45" customWidth="1"/>
    <col min="6407" max="6407" width="11.42578125" style="45"/>
    <col min="6408" max="6408" width="16.28515625" style="45" bestFit="1" customWidth="1"/>
    <col min="6409" max="6409" width="21.7109375" style="45" bestFit="1" customWidth="1"/>
    <col min="6410" max="6654" width="11.42578125" style="45"/>
    <col min="6655" max="6656" width="4.28515625" style="45" customWidth="1"/>
    <col min="6657" max="6657" width="5.5703125" style="45" customWidth="1"/>
    <col min="6658" max="6658" width="5.28515625" style="45" customWidth="1"/>
    <col min="6659" max="6659" width="44.7109375" style="45" customWidth="1"/>
    <col min="6660" max="6660" width="15.85546875" style="45" bestFit="1" customWidth="1"/>
    <col min="6661" max="6661" width="17.28515625" style="45" customWidth="1"/>
    <col min="6662" max="6662" width="16.7109375" style="45" customWidth="1"/>
    <col min="6663" max="6663" width="11.42578125" style="45"/>
    <col min="6664" max="6664" width="16.28515625" style="45" bestFit="1" customWidth="1"/>
    <col min="6665" max="6665" width="21.7109375" style="45" bestFit="1" customWidth="1"/>
    <col min="6666" max="6910" width="11.42578125" style="45"/>
    <col min="6911" max="6912" width="4.28515625" style="45" customWidth="1"/>
    <col min="6913" max="6913" width="5.5703125" style="45" customWidth="1"/>
    <col min="6914" max="6914" width="5.28515625" style="45" customWidth="1"/>
    <col min="6915" max="6915" width="44.7109375" style="45" customWidth="1"/>
    <col min="6916" max="6916" width="15.85546875" style="45" bestFit="1" customWidth="1"/>
    <col min="6917" max="6917" width="17.28515625" style="45" customWidth="1"/>
    <col min="6918" max="6918" width="16.7109375" style="45" customWidth="1"/>
    <col min="6919" max="6919" width="11.42578125" style="45"/>
    <col min="6920" max="6920" width="16.28515625" style="45" bestFit="1" customWidth="1"/>
    <col min="6921" max="6921" width="21.7109375" style="45" bestFit="1" customWidth="1"/>
    <col min="6922" max="7166" width="11.42578125" style="45"/>
    <col min="7167" max="7168" width="4.28515625" style="45" customWidth="1"/>
    <col min="7169" max="7169" width="5.5703125" style="45" customWidth="1"/>
    <col min="7170" max="7170" width="5.28515625" style="45" customWidth="1"/>
    <col min="7171" max="7171" width="44.7109375" style="45" customWidth="1"/>
    <col min="7172" max="7172" width="15.85546875" style="45" bestFit="1" customWidth="1"/>
    <col min="7173" max="7173" width="17.28515625" style="45" customWidth="1"/>
    <col min="7174" max="7174" width="16.7109375" style="45" customWidth="1"/>
    <col min="7175" max="7175" width="11.42578125" style="45"/>
    <col min="7176" max="7176" width="16.28515625" style="45" bestFit="1" customWidth="1"/>
    <col min="7177" max="7177" width="21.7109375" style="45" bestFit="1" customWidth="1"/>
    <col min="7178" max="7422" width="11.42578125" style="45"/>
    <col min="7423" max="7424" width="4.28515625" style="45" customWidth="1"/>
    <col min="7425" max="7425" width="5.5703125" style="45" customWidth="1"/>
    <col min="7426" max="7426" width="5.28515625" style="45" customWidth="1"/>
    <col min="7427" max="7427" width="44.7109375" style="45" customWidth="1"/>
    <col min="7428" max="7428" width="15.85546875" style="45" bestFit="1" customWidth="1"/>
    <col min="7429" max="7429" width="17.28515625" style="45" customWidth="1"/>
    <col min="7430" max="7430" width="16.7109375" style="45" customWidth="1"/>
    <col min="7431" max="7431" width="11.42578125" style="45"/>
    <col min="7432" max="7432" width="16.28515625" style="45" bestFit="1" customWidth="1"/>
    <col min="7433" max="7433" width="21.7109375" style="45" bestFit="1" customWidth="1"/>
    <col min="7434" max="7678" width="11.42578125" style="45"/>
    <col min="7679" max="7680" width="4.28515625" style="45" customWidth="1"/>
    <col min="7681" max="7681" width="5.5703125" style="45" customWidth="1"/>
    <col min="7682" max="7682" width="5.28515625" style="45" customWidth="1"/>
    <col min="7683" max="7683" width="44.7109375" style="45" customWidth="1"/>
    <col min="7684" max="7684" width="15.85546875" style="45" bestFit="1" customWidth="1"/>
    <col min="7685" max="7685" width="17.28515625" style="45" customWidth="1"/>
    <col min="7686" max="7686" width="16.7109375" style="45" customWidth="1"/>
    <col min="7687" max="7687" width="11.42578125" style="45"/>
    <col min="7688" max="7688" width="16.28515625" style="45" bestFit="1" customWidth="1"/>
    <col min="7689" max="7689" width="21.7109375" style="45" bestFit="1" customWidth="1"/>
    <col min="7690" max="7934" width="11.42578125" style="45"/>
    <col min="7935" max="7936" width="4.28515625" style="45" customWidth="1"/>
    <col min="7937" max="7937" width="5.5703125" style="45" customWidth="1"/>
    <col min="7938" max="7938" width="5.28515625" style="45" customWidth="1"/>
    <col min="7939" max="7939" width="44.7109375" style="45" customWidth="1"/>
    <col min="7940" max="7940" width="15.85546875" style="45" bestFit="1" customWidth="1"/>
    <col min="7941" max="7941" width="17.28515625" style="45" customWidth="1"/>
    <col min="7942" max="7942" width="16.7109375" style="45" customWidth="1"/>
    <col min="7943" max="7943" width="11.42578125" style="45"/>
    <col min="7944" max="7944" width="16.28515625" style="45" bestFit="1" customWidth="1"/>
    <col min="7945" max="7945" width="21.7109375" style="45" bestFit="1" customWidth="1"/>
    <col min="7946" max="8190" width="11.42578125" style="45"/>
    <col min="8191" max="8192" width="4.28515625" style="45" customWidth="1"/>
    <col min="8193" max="8193" width="5.5703125" style="45" customWidth="1"/>
    <col min="8194" max="8194" width="5.28515625" style="45" customWidth="1"/>
    <col min="8195" max="8195" width="44.7109375" style="45" customWidth="1"/>
    <col min="8196" max="8196" width="15.85546875" style="45" bestFit="1" customWidth="1"/>
    <col min="8197" max="8197" width="17.28515625" style="45" customWidth="1"/>
    <col min="8198" max="8198" width="16.7109375" style="45" customWidth="1"/>
    <col min="8199" max="8199" width="11.42578125" style="45"/>
    <col min="8200" max="8200" width="16.28515625" style="45" bestFit="1" customWidth="1"/>
    <col min="8201" max="8201" width="21.7109375" style="45" bestFit="1" customWidth="1"/>
    <col min="8202" max="8446" width="11.42578125" style="45"/>
    <col min="8447" max="8448" width="4.28515625" style="45" customWidth="1"/>
    <col min="8449" max="8449" width="5.5703125" style="45" customWidth="1"/>
    <col min="8450" max="8450" width="5.28515625" style="45" customWidth="1"/>
    <col min="8451" max="8451" width="44.7109375" style="45" customWidth="1"/>
    <col min="8452" max="8452" width="15.85546875" style="45" bestFit="1" customWidth="1"/>
    <col min="8453" max="8453" width="17.28515625" style="45" customWidth="1"/>
    <col min="8454" max="8454" width="16.7109375" style="45" customWidth="1"/>
    <col min="8455" max="8455" width="11.42578125" style="45"/>
    <col min="8456" max="8456" width="16.28515625" style="45" bestFit="1" customWidth="1"/>
    <col min="8457" max="8457" width="21.7109375" style="45" bestFit="1" customWidth="1"/>
    <col min="8458" max="8702" width="11.42578125" style="45"/>
    <col min="8703" max="8704" width="4.28515625" style="45" customWidth="1"/>
    <col min="8705" max="8705" width="5.5703125" style="45" customWidth="1"/>
    <col min="8706" max="8706" width="5.28515625" style="45" customWidth="1"/>
    <col min="8707" max="8707" width="44.7109375" style="45" customWidth="1"/>
    <col min="8708" max="8708" width="15.85546875" style="45" bestFit="1" customWidth="1"/>
    <col min="8709" max="8709" width="17.28515625" style="45" customWidth="1"/>
    <col min="8710" max="8710" width="16.7109375" style="45" customWidth="1"/>
    <col min="8711" max="8711" width="11.42578125" style="45"/>
    <col min="8712" max="8712" width="16.28515625" style="45" bestFit="1" customWidth="1"/>
    <col min="8713" max="8713" width="21.7109375" style="45" bestFit="1" customWidth="1"/>
    <col min="8714" max="8958" width="11.42578125" style="45"/>
    <col min="8959" max="8960" width="4.28515625" style="45" customWidth="1"/>
    <col min="8961" max="8961" width="5.5703125" style="45" customWidth="1"/>
    <col min="8962" max="8962" width="5.28515625" style="45" customWidth="1"/>
    <col min="8963" max="8963" width="44.7109375" style="45" customWidth="1"/>
    <col min="8964" max="8964" width="15.85546875" style="45" bestFit="1" customWidth="1"/>
    <col min="8965" max="8965" width="17.28515625" style="45" customWidth="1"/>
    <col min="8966" max="8966" width="16.7109375" style="45" customWidth="1"/>
    <col min="8967" max="8967" width="11.42578125" style="45"/>
    <col min="8968" max="8968" width="16.28515625" style="45" bestFit="1" customWidth="1"/>
    <col min="8969" max="8969" width="21.7109375" style="45" bestFit="1" customWidth="1"/>
    <col min="8970" max="9214" width="11.42578125" style="45"/>
    <col min="9215" max="9216" width="4.28515625" style="45" customWidth="1"/>
    <col min="9217" max="9217" width="5.5703125" style="45" customWidth="1"/>
    <col min="9218" max="9218" width="5.28515625" style="45" customWidth="1"/>
    <col min="9219" max="9219" width="44.7109375" style="45" customWidth="1"/>
    <col min="9220" max="9220" width="15.85546875" style="45" bestFit="1" customWidth="1"/>
    <col min="9221" max="9221" width="17.28515625" style="45" customWidth="1"/>
    <col min="9222" max="9222" width="16.7109375" style="45" customWidth="1"/>
    <col min="9223" max="9223" width="11.42578125" style="45"/>
    <col min="9224" max="9224" width="16.28515625" style="45" bestFit="1" customWidth="1"/>
    <col min="9225" max="9225" width="21.7109375" style="45" bestFit="1" customWidth="1"/>
    <col min="9226" max="9470" width="11.42578125" style="45"/>
    <col min="9471" max="9472" width="4.28515625" style="45" customWidth="1"/>
    <col min="9473" max="9473" width="5.5703125" style="45" customWidth="1"/>
    <col min="9474" max="9474" width="5.28515625" style="45" customWidth="1"/>
    <col min="9475" max="9475" width="44.7109375" style="45" customWidth="1"/>
    <col min="9476" max="9476" width="15.85546875" style="45" bestFit="1" customWidth="1"/>
    <col min="9477" max="9477" width="17.28515625" style="45" customWidth="1"/>
    <col min="9478" max="9478" width="16.7109375" style="45" customWidth="1"/>
    <col min="9479" max="9479" width="11.42578125" style="45"/>
    <col min="9480" max="9480" width="16.28515625" style="45" bestFit="1" customWidth="1"/>
    <col min="9481" max="9481" width="21.7109375" style="45" bestFit="1" customWidth="1"/>
    <col min="9482" max="9726" width="11.42578125" style="45"/>
    <col min="9727" max="9728" width="4.28515625" style="45" customWidth="1"/>
    <col min="9729" max="9729" width="5.5703125" style="45" customWidth="1"/>
    <col min="9730" max="9730" width="5.28515625" style="45" customWidth="1"/>
    <col min="9731" max="9731" width="44.7109375" style="45" customWidth="1"/>
    <col min="9732" max="9732" width="15.85546875" style="45" bestFit="1" customWidth="1"/>
    <col min="9733" max="9733" width="17.28515625" style="45" customWidth="1"/>
    <col min="9734" max="9734" width="16.7109375" style="45" customWidth="1"/>
    <col min="9735" max="9735" width="11.42578125" style="45"/>
    <col min="9736" max="9736" width="16.28515625" style="45" bestFit="1" customWidth="1"/>
    <col min="9737" max="9737" width="21.7109375" style="45" bestFit="1" customWidth="1"/>
    <col min="9738" max="9982" width="11.42578125" style="45"/>
    <col min="9983" max="9984" width="4.28515625" style="45" customWidth="1"/>
    <col min="9985" max="9985" width="5.5703125" style="45" customWidth="1"/>
    <col min="9986" max="9986" width="5.28515625" style="45" customWidth="1"/>
    <col min="9987" max="9987" width="44.7109375" style="45" customWidth="1"/>
    <col min="9988" max="9988" width="15.85546875" style="45" bestFit="1" customWidth="1"/>
    <col min="9989" max="9989" width="17.28515625" style="45" customWidth="1"/>
    <col min="9990" max="9990" width="16.7109375" style="45" customWidth="1"/>
    <col min="9991" max="9991" width="11.42578125" style="45"/>
    <col min="9992" max="9992" width="16.28515625" style="45" bestFit="1" customWidth="1"/>
    <col min="9993" max="9993" width="21.7109375" style="45" bestFit="1" customWidth="1"/>
    <col min="9994" max="10238" width="11.42578125" style="45"/>
    <col min="10239" max="10240" width="4.28515625" style="45" customWidth="1"/>
    <col min="10241" max="10241" width="5.5703125" style="45" customWidth="1"/>
    <col min="10242" max="10242" width="5.28515625" style="45" customWidth="1"/>
    <col min="10243" max="10243" width="44.7109375" style="45" customWidth="1"/>
    <col min="10244" max="10244" width="15.85546875" style="45" bestFit="1" customWidth="1"/>
    <col min="10245" max="10245" width="17.28515625" style="45" customWidth="1"/>
    <col min="10246" max="10246" width="16.7109375" style="45" customWidth="1"/>
    <col min="10247" max="10247" width="11.42578125" style="45"/>
    <col min="10248" max="10248" width="16.28515625" style="45" bestFit="1" customWidth="1"/>
    <col min="10249" max="10249" width="21.7109375" style="45" bestFit="1" customWidth="1"/>
    <col min="10250" max="10494" width="11.42578125" style="45"/>
    <col min="10495" max="10496" width="4.28515625" style="45" customWidth="1"/>
    <col min="10497" max="10497" width="5.5703125" style="45" customWidth="1"/>
    <col min="10498" max="10498" width="5.28515625" style="45" customWidth="1"/>
    <col min="10499" max="10499" width="44.7109375" style="45" customWidth="1"/>
    <col min="10500" max="10500" width="15.85546875" style="45" bestFit="1" customWidth="1"/>
    <col min="10501" max="10501" width="17.28515625" style="45" customWidth="1"/>
    <col min="10502" max="10502" width="16.7109375" style="45" customWidth="1"/>
    <col min="10503" max="10503" width="11.42578125" style="45"/>
    <col min="10504" max="10504" width="16.28515625" style="45" bestFit="1" customWidth="1"/>
    <col min="10505" max="10505" width="21.7109375" style="45" bestFit="1" customWidth="1"/>
    <col min="10506" max="10750" width="11.42578125" style="45"/>
    <col min="10751" max="10752" width="4.28515625" style="45" customWidth="1"/>
    <col min="10753" max="10753" width="5.5703125" style="45" customWidth="1"/>
    <col min="10754" max="10754" width="5.28515625" style="45" customWidth="1"/>
    <col min="10755" max="10755" width="44.7109375" style="45" customWidth="1"/>
    <col min="10756" max="10756" width="15.85546875" style="45" bestFit="1" customWidth="1"/>
    <col min="10757" max="10757" width="17.28515625" style="45" customWidth="1"/>
    <col min="10758" max="10758" width="16.7109375" style="45" customWidth="1"/>
    <col min="10759" max="10759" width="11.42578125" style="45"/>
    <col min="10760" max="10760" width="16.28515625" style="45" bestFit="1" customWidth="1"/>
    <col min="10761" max="10761" width="21.7109375" style="45" bestFit="1" customWidth="1"/>
    <col min="10762" max="11006" width="11.42578125" style="45"/>
    <col min="11007" max="11008" width="4.28515625" style="45" customWidth="1"/>
    <col min="11009" max="11009" width="5.5703125" style="45" customWidth="1"/>
    <col min="11010" max="11010" width="5.28515625" style="45" customWidth="1"/>
    <col min="11011" max="11011" width="44.7109375" style="45" customWidth="1"/>
    <col min="11012" max="11012" width="15.85546875" style="45" bestFit="1" customWidth="1"/>
    <col min="11013" max="11013" width="17.28515625" style="45" customWidth="1"/>
    <col min="11014" max="11014" width="16.7109375" style="45" customWidth="1"/>
    <col min="11015" max="11015" width="11.42578125" style="45"/>
    <col min="11016" max="11016" width="16.28515625" style="45" bestFit="1" customWidth="1"/>
    <col min="11017" max="11017" width="21.7109375" style="45" bestFit="1" customWidth="1"/>
    <col min="11018" max="11262" width="11.42578125" style="45"/>
    <col min="11263" max="11264" width="4.28515625" style="45" customWidth="1"/>
    <col min="11265" max="11265" width="5.5703125" style="45" customWidth="1"/>
    <col min="11266" max="11266" width="5.28515625" style="45" customWidth="1"/>
    <col min="11267" max="11267" width="44.7109375" style="45" customWidth="1"/>
    <col min="11268" max="11268" width="15.85546875" style="45" bestFit="1" customWidth="1"/>
    <col min="11269" max="11269" width="17.28515625" style="45" customWidth="1"/>
    <col min="11270" max="11270" width="16.7109375" style="45" customWidth="1"/>
    <col min="11271" max="11271" width="11.42578125" style="45"/>
    <col min="11272" max="11272" width="16.28515625" style="45" bestFit="1" customWidth="1"/>
    <col min="11273" max="11273" width="21.7109375" style="45" bestFit="1" customWidth="1"/>
    <col min="11274" max="11518" width="11.42578125" style="45"/>
    <col min="11519" max="11520" width="4.28515625" style="45" customWidth="1"/>
    <col min="11521" max="11521" width="5.5703125" style="45" customWidth="1"/>
    <col min="11522" max="11522" width="5.28515625" style="45" customWidth="1"/>
    <col min="11523" max="11523" width="44.7109375" style="45" customWidth="1"/>
    <col min="11524" max="11524" width="15.85546875" style="45" bestFit="1" customWidth="1"/>
    <col min="11525" max="11525" width="17.28515625" style="45" customWidth="1"/>
    <col min="11526" max="11526" width="16.7109375" style="45" customWidth="1"/>
    <col min="11527" max="11527" width="11.42578125" style="45"/>
    <col min="11528" max="11528" width="16.28515625" style="45" bestFit="1" customWidth="1"/>
    <col min="11529" max="11529" width="21.7109375" style="45" bestFit="1" customWidth="1"/>
    <col min="11530" max="11774" width="11.42578125" style="45"/>
    <col min="11775" max="11776" width="4.28515625" style="45" customWidth="1"/>
    <col min="11777" max="11777" width="5.5703125" style="45" customWidth="1"/>
    <col min="11778" max="11778" width="5.28515625" style="45" customWidth="1"/>
    <col min="11779" max="11779" width="44.7109375" style="45" customWidth="1"/>
    <col min="11780" max="11780" width="15.85546875" style="45" bestFit="1" customWidth="1"/>
    <col min="11781" max="11781" width="17.28515625" style="45" customWidth="1"/>
    <col min="11782" max="11782" width="16.7109375" style="45" customWidth="1"/>
    <col min="11783" max="11783" width="11.42578125" style="45"/>
    <col min="11784" max="11784" width="16.28515625" style="45" bestFit="1" customWidth="1"/>
    <col min="11785" max="11785" width="21.7109375" style="45" bestFit="1" customWidth="1"/>
    <col min="11786" max="12030" width="11.42578125" style="45"/>
    <col min="12031" max="12032" width="4.28515625" style="45" customWidth="1"/>
    <col min="12033" max="12033" width="5.5703125" style="45" customWidth="1"/>
    <col min="12034" max="12034" width="5.28515625" style="45" customWidth="1"/>
    <col min="12035" max="12035" width="44.7109375" style="45" customWidth="1"/>
    <col min="12036" max="12036" width="15.85546875" style="45" bestFit="1" customWidth="1"/>
    <col min="12037" max="12037" width="17.28515625" style="45" customWidth="1"/>
    <col min="12038" max="12038" width="16.7109375" style="45" customWidth="1"/>
    <col min="12039" max="12039" width="11.42578125" style="45"/>
    <col min="12040" max="12040" width="16.28515625" style="45" bestFit="1" customWidth="1"/>
    <col min="12041" max="12041" width="21.7109375" style="45" bestFit="1" customWidth="1"/>
    <col min="12042" max="12286" width="11.42578125" style="45"/>
    <col min="12287" max="12288" width="4.28515625" style="45" customWidth="1"/>
    <col min="12289" max="12289" width="5.5703125" style="45" customWidth="1"/>
    <col min="12290" max="12290" width="5.28515625" style="45" customWidth="1"/>
    <col min="12291" max="12291" width="44.7109375" style="45" customWidth="1"/>
    <col min="12292" max="12292" width="15.85546875" style="45" bestFit="1" customWidth="1"/>
    <col min="12293" max="12293" width="17.28515625" style="45" customWidth="1"/>
    <col min="12294" max="12294" width="16.7109375" style="45" customWidth="1"/>
    <col min="12295" max="12295" width="11.42578125" style="45"/>
    <col min="12296" max="12296" width="16.28515625" style="45" bestFit="1" customWidth="1"/>
    <col min="12297" max="12297" width="21.7109375" style="45" bestFit="1" customWidth="1"/>
    <col min="12298" max="12542" width="11.42578125" style="45"/>
    <col min="12543" max="12544" width="4.28515625" style="45" customWidth="1"/>
    <col min="12545" max="12545" width="5.5703125" style="45" customWidth="1"/>
    <col min="12546" max="12546" width="5.28515625" style="45" customWidth="1"/>
    <col min="12547" max="12547" width="44.7109375" style="45" customWidth="1"/>
    <col min="12548" max="12548" width="15.85546875" style="45" bestFit="1" customWidth="1"/>
    <col min="12549" max="12549" width="17.28515625" style="45" customWidth="1"/>
    <col min="12550" max="12550" width="16.7109375" style="45" customWidth="1"/>
    <col min="12551" max="12551" width="11.42578125" style="45"/>
    <col min="12552" max="12552" width="16.28515625" style="45" bestFit="1" customWidth="1"/>
    <col min="12553" max="12553" width="21.7109375" style="45" bestFit="1" customWidth="1"/>
    <col min="12554" max="12798" width="11.42578125" style="45"/>
    <col min="12799" max="12800" width="4.28515625" style="45" customWidth="1"/>
    <col min="12801" max="12801" width="5.5703125" style="45" customWidth="1"/>
    <col min="12802" max="12802" width="5.28515625" style="45" customWidth="1"/>
    <col min="12803" max="12803" width="44.7109375" style="45" customWidth="1"/>
    <col min="12804" max="12804" width="15.85546875" style="45" bestFit="1" customWidth="1"/>
    <col min="12805" max="12805" width="17.28515625" style="45" customWidth="1"/>
    <col min="12806" max="12806" width="16.7109375" style="45" customWidth="1"/>
    <col min="12807" max="12807" width="11.42578125" style="45"/>
    <col min="12808" max="12808" width="16.28515625" style="45" bestFit="1" customWidth="1"/>
    <col min="12809" max="12809" width="21.7109375" style="45" bestFit="1" customWidth="1"/>
    <col min="12810" max="13054" width="11.42578125" style="45"/>
    <col min="13055" max="13056" width="4.28515625" style="45" customWidth="1"/>
    <col min="13057" max="13057" width="5.5703125" style="45" customWidth="1"/>
    <col min="13058" max="13058" width="5.28515625" style="45" customWidth="1"/>
    <col min="13059" max="13059" width="44.7109375" style="45" customWidth="1"/>
    <col min="13060" max="13060" width="15.85546875" style="45" bestFit="1" customWidth="1"/>
    <col min="13061" max="13061" width="17.28515625" style="45" customWidth="1"/>
    <col min="13062" max="13062" width="16.7109375" style="45" customWidth="1"/>
    <col min="13063" max="13063" width="11.42578125" style="45"/>
    <col min="13064" max="13064" width="16.28515625" style="45" bestFit="1" customWidth="1"/>
    <col min="13065" max="13065" width="21.7109375" style="45" bestFit="1" customWidth="1"/>
    <col min="13066" max="13310" width="11.42578125" style="45"/>
    <col min="13311" max="13312" width="4.28515625" style="45" customWidth="1"/>
    <col min="13313" max="13313" width="5.5703125" style="45" customWidth="1"/>
    <col min="13314" max="13314" width="5.28515625" style="45" customWidth="1"/>
    <col min="13315" max="13315" width="44.7109375" style="45" customWidth="1"/>
    <col min="13316" max="13316" width="15.85546875" style="45" bestFit="1" customWidth="1"/>
    <col min="13317" max="13317" width="17.28515625" style="45" customWidth="1"/>
    <col min="13318" max="13318" width="16.7109375" style="45" customWidth="1"/>
    <col min="13319" max="13319" width="11.42578125" style="45"/>
    <col min="13320" max="13320" width="16.28515625" style="45" bestFit="1" customWidth="1"/>
    <col min="13321" max="13321" width="21.7109375" style="45" bestFit="1" customWidth="1"/>
    <col min="13322" max="13566" width="11.42578125" style="45"/>
    <col min="13567" max="13568" width="4.28515625" style="45" customWidth="1"/>
    <col min="13569" max="13569" width="5.5703125" style="45" customWidth="1"/>
    <col min="13570" max="13570" width="5.28515625" style="45" customWidth="1"/>
    <col min="13571" max="13571" width="44.7109375" style="45" customWidth="1"/>
    <col min="13572" max="13572" width="15.85546875" style="45" bestFit="1" customWidth="1"/>
    <col min="13573" max="13573" width="17.28515625" style="45" customWidth="1"/>
    <col min="13574" max="13574" width="16.7109375" style="45" customWidth="1"/>
    <col min="13575" max="13575" width="11.42578125" style="45"/>
    <col min="13576" max="13576" width="16.28515625" style="45" bestFit="1" customWidth="1"/>
    <col min="13577" max="13577" width="21.7109375" style="45" bestFit="1" customWidth="1"/>
    <col min="13578" max="13822" width="11.42578125" style="45"/>
    <col min="13823" max="13824" width="4.28515625" style="45" customWidth="1"/>
    <col min="13825" max="13825" width="5.5703125" style="45" customWidth="1"/>
    <col min="13826" max="13826" width="5.28515625" style="45" customWidth="1"/>
    <col min="13827" max="13827" width="44.7109375" style="45" customWidth="1"/>
    <col min="13828" max="13828" width="15.85546875" style="45" bestFit="1" customWidth="1"/>
    <col min="13829" max="13829" width="17.28515625" style="45" customWidth="1"/>
    <col min="13830" max="13830" width="16.7109375" style="45" customWidth="1"/>
    <col min="13831" max="13831" width="11.42578125" style="45"/>
    <col min="13832" max="13832" width="16.28515625" style="45" bestFit="1" customWidth="1"/>
    <col min="13833" max="13833" width="21.7109375" style="45" bestFit="1" customWidth="1"/>
    <col min="13834" max="14078" width="11.42578125" style="45"/>
    <col min="14079" max="14080" width="4.28515625" style="45" customWidth="1"/>
    <col min="14081" max="14081" width="5.5703125" style="45" customWidth="1"/>
    <col min="14082" max="14082" width="5.28515625" style="45" customWidth="1"/>
    <col min="14083" max="14083" width="44.7109375" style="45" customWidth="1"/>
    <col min="14084" max="14084" width="15.85546875" style="45" bestFit="1" customWidth="1"/>
    <col min="14085" max="14085" width="17.28515625" style="45" customWidth="1"/>
    <col min="14086" max="14086" width="16.7109375" style="45" customWidth="1"/>
    <col min="14087" max="14087" width="11.42578125" style="45"/>
    <col min="14088" max="14088" width="16.28515625" style="45" bestFit="1" customWidth="1"/>
    <col min="14089" max="14089" width="21.7109375" style="45" bestFit="1" customWidth="1"/>
    <col min="14090" max="14334" width="11.42578125" style="45"/>
    <col min="14335" max="14336" width="4.28515625" style="45" customWidth="1"/>
    <col min="14337" max="14337" width="5.5703125" style="45" customWidth="1"/>
    <col min="14338" max="14338" width="5.28515625" style="45" customWidth="1"/>
    <col min="14339" max="14339" width="44.7109375" style="45" customWidth="1"/>
    <col min="14340" max="14340" width="15.85546875" style="45" bestFit="1" customWidth="1"/>
    <col min="14341" max="14341" width="17.28515625" style="45" customWidth="1"/>
    <col min="14342" max="14342" width="16.7109375" style="45" customWidth="1"/>
    <col min="14343" max="14343" width="11.42578125" style="45"/>
    <col min="14344" max="14344" width="16.28515625" style="45" bestFit="1" customWidth="1"/>
    <col min="14345" max="14345" width="21.7109375" style="45" bestFit="1" customWidth="1"/>
    <col min="14346" max="14590" width="11.42578125" style="45"/>
    <col min="14591" max="14592" width="4.28515625" style="45" customWidth="1"/>
    <col min="14593" max="14593" width="5.5703125" style="45" customWidth="1"/>
    <col min="14594" max="14594" width="5.28515625" style="45" customWidth="1"/>
    <col min="14595" max="14595" width="44.7109375" style="45" customWidth="1"/>
    <col min="14596" max="14596" width="15.85546875" style="45" bestFit="1" customWidth="1"/>
    <col min="14597" max="14597" width="17.28515625" style="45" customWidth="1"/>
    <col min="14598" max="14598" width="16.7109375" style="45" customWidth="1"/>
    <col min="14599" max="14599" width="11.42578125" style="45"/>
    <col min="14600" max="14600" width="16.28515625" style="45" bestFit="1" customWidth="1"/>
    <col min="14601" max="14601" width="21.7109375" style="45" bestFit="1" customWidth="1"/>
    <col min="14602" max="14846" width="11.42578125" style="45"/>
    <col min="14847" max="14848" width="4.28515625" style="45" customWidth="1"/>
    <col min="14849" max="14849" width="5.5703125" style="45" customWidth="1"/>
    <col min="14850" max="14850" width="5.28515625" style="45" customWidth="1"/>
    <col min="14851" max="14851" width="44.7109375" style="45" customWidth="1"/>
    <col min="14852" max="14852" width="15.85546875" style="45" bestFit="1" customWidth="1"/>
    <col min="14853" max="14853" width="17.28515625" style="45" customWidth="1"/>
    <col min="14854" max="14854" width="16.7109375" style="45" customWidth="1"/>
    <col min="14855" max="14855" width="11.42578125" style="45"/>
    <col min="14856" max="14856" width="16.28515625" style="45" bestFit="1" customWidth="1"/>
    <col min="14857" max="14857" width="21.7109375" style="45" bestFit="1" customWidth="1"/>
    <col min="14858" max="15102" width="11.42578125" style="45"/>
    <col min="15103" max="15104" width="4.28515625" style="45" customWidth="1"/>
    <col min="15105" max="15105" width="5.5703125" style="45" customWidth="1"/>
    <col min="15106" max="15106" width="5.28515625" style="45" customWidth="1"/>
    <col min="15107" max="15107" width="44.7109375" style="45" customWidth="1"/>
    <col min="15108" max="15108" width="15.85546875" style="45" bestFit="1" customWidth="1"/>
    <col min="15109" max="15109" width="17.28515625" style="45" customWidth="1"/>
    <col min="15110" max="15110" width="16.7109375" style="45" customWidth="1"/>
    <col min="15111" max="15111" width="11.42578125" style="45"/>
    <col min="15112" max="15112" width="16.28515625" style="45" bestFit="1" customWidth="1"/>
    <col min="15113" max="15113" width="21.7109375" style="45" bestFit="1" customWidth="1"/>
    <col min="15114" max="15358" width="11.42578125" style="45"/>
    <col min="15359" max="15360" width="4.28515625" style="45" customWidth="1"/>
    <col min="15361" max="15361" width="5.5703125" style="45" customWidth="1"/>
    <col min="15362" max="15362" width="5.28515625" style="45" customWidth="1"/>
    <col min="15363" max="15363" width="44.7109375" style="45" customWidth="1"/>
    <col min="15364" max="15364" width="15.85546875" style="45" bestFit="1" customWidth="1"/>
    <col min="15365" max="15365" width="17.28515625" style="45" customWidth="1"/>
    <col min="15366" max="15366" width="16.7109375" style="45" customWidth="1"/>
    <col min="15367" max="15367" width="11.42578125" style="45"/>
    <col min="15368" max="15368" width="16.28515625" style="45" bestFit="1" customWidth="1"/>
    <col min="15369" max="15369" width="21.7109375" style="45" bestFit="1" customWidth="1"/>
    <col min="15370" max="15614" width="11.42578125" style="45"/>
    <col min="15615" max="15616" width="4.28515625" style="45" customWidth="1"/>
    <col min="15617" max="15617" width="5.5703125" style="45" customWidth="1"/>
    <col min="15618" max="15618" width="5.28515625" style="45" customWidth="1"/>
    <col min="15619" max="15619" width="44.7109375" style="45" customWidth="1"/>
    <col min="15620" max="15620" width="15.85546875" style="45" bestFit="1" customWidth="1"/>
    <col min="15621" max="15621" width="17.28515625" style="45" customWidth="1"/>
    <col min="15622" max="15622" width="16.7109375" style="45" customWidth="1"/>
    <col min="15623" max="15623" width="11.42578125" style="45"/>
    <col min="15624" max="15624" width="16.28515625" style="45" bestFit="1" customWidth="1"/>
    <col min="15625" max="15625" width="21.7109375" style="45" bestFit="1" customWidth="1"/>
    <col min="15626" max="15870" width="11.42578125" style="45"/>
    <col min="15871" max="15872" width="4.28515625" style="45" customWidth="1"/>
    <col min="15873" max="15873" width="5.5703125" style="45" customWidth="1"/>
    <col min="15874" max="15874" width="5.28515625" style="45" customWidth="1"/>
    <col min="15875" max="15875" width="44.7109375" style="45" customWidth="1"/>
    <col min="15876" max="15876" width="15.85546875" style="45" bestFit="1" customWidth="1"/>
    <col min="15877" max="15877" width="17.28515625" style="45" customWidth="1"/>
    <col min="15878" max="15878" width="16.7109375" style="45" customWidth="1"/>
    <col min="15879" max="15879" width="11.42578125" style="45"/>
    <col min="15880" max="15880" width="16.28515625" style="45" bestFit="1" customWidth="1"/>
    <col min="15881" max="15881" width="21.7109375" style="45" bestFit="1" customWidth="1"/>
    <col min="15882" max="16126" width="11.42578125" style="45"/>
    <col min="16127" max="16128" width="4.28515625" style="45" customWidth="1"/>
    <col min="16129" max="16129" width="5.5703125" style="45" customWidth="1"/>
    <col min="16130" max="16130" width="5.28515625" style="45" customWidth="1"/>
    <col min="16131" max="16131" width="44.7109375" style="45" customWidth="1"/>
    <col min="16132" max="16132" width="15.85546875" style="45" bestFit="1" customWidth="1"/>
    <col min="16133" max="16133" width="17.28515625" style="45" customWidth="1"/>
    <col min="16134" max="16134" width="16.7109375" style="45" customWidth="1"/>
    <col min="16135" max="16135" width="11.42578125" style="45"/>
    <col min="16136" max="16136" width="16.28515625" style="45" bestFit="1" customWidth="1"/>
    <col min="16137" max="16137" width="21.7109375" style="45" bestFit="1" customWidth="1"/>
    <col min="16138" max="16384" width="11.42578125" style="45"/>
  </cols>
  <sheetData>
    <row r="2" spans="1:8" ht="15">
      <c r="A2" s="166"/>
      <c r="B2" s="166"/>
      <c r="C2" s="166"/>
      <c r="D2" s="166"/>
      <c r="E2" s="166"/>
      <c r="F2" s="166"/>
    </row>
    <row r="3" spans="1:8" ht="55.5" customHeight="1">
      <c r="A3" s="167" t="s">
        <v>112</v>
      </c>
      <c r="B3" s="167"/>
      <c r="C3" s="167"/>
      <c r="D3" s="167"/>
      <c r="E3" s="167"/>
      <c r="F3" s="167"/>
    </row>
    <row r="4" spans="1:8" s="46" customFormat="1" ht="26.25" customHeight="1">
      <c r="A4" s="167" t="s">
        <v>28</v>
      </c>
      <c r="B4" s="167"/>
      <c r="C4" s="167"/>
      <c r="D4" s="167"/>
      <c r="E4" s="167"/>
      <c r="F4" s="167"/>
    </row>
    <row r="5" spans="1:8" ht="15.75" customHeight="1">
      <c r="A5" s="47"/>
      <c r="B5" s="48"/>
      <c r="C5" s="48"/>
      <c r="D5" s="48"/>
      <c r="E5" s="48"/>
    </row>
    <row r="6" spans="1:8" ht="27.75" customHeight="1">
      <c r="A6" s="49"/>
      <c r="B6" s="50"/>
      <c r="C6" s="50"/>
      <c r="D6" s="51"/>
      <c r="E6" s="52"/>
      <c r="F6" s="133" t="s">
        <v>110</v>
      </c>
      <c r="G6" s="53"/>
    </row>
    <row r="7" spans="1:8" ht="27.75" customHeight="1">
      <c r="A7" s="168" t="s">
        <v>29</v>
      </c>
      <c r="B7" s="161"/>
      <c r="C7" s="161"/>
      <c r="D7" s="161"/>
      <c r="E7" s="169"/>
      <c r="F7" s="131">
        <f>F8+F9</f>
        <v>16692962.890000001</v>
      </c>
      <c r="G7" s="55"/>
    </row>
    <row r="8" spans="1:8" ht="22.5" customHeight="1">
      <c r="A8" s="158" t="s">
        <v>0</v>
      </c>
      <c r="B8" s="159"/>
      <c r="C8" s="159"/>
      <c r="D8" s="159"/>
      <c r="E8" s="170"/>
      <c r="F8" s="129">
        <f>'Plan prih. po izvorima'!B19+'Plan prih. po izvorima'!C19+'Plan prih. po izvorima'!D19+'Plan prih. po izvorima'!E19+'Plan prih. po izvorima'!F19</f>
        <v>16691599.890000001</v>
      </c>
    </row>
    <row r="9" spans="1:8" ht="22.5" customHeight="1">
      <c r="A9" s="171" t="s">
        <v>72</v>
      </c>
      <c r="B9" s="170"/>
      <c r="C9" s="170"/>
      <c r="D9" s="170"/>
      <c r="E9" s="170"/>
      <c r="F9" s="129">
        <f>'Plan prih. po izvorima'!G19</f>
        <v>1363</v>
      </c>
    </row>
    <row r="10" spans="1:8" ht="22.5" customHeight="1">
      <c r="A10" s="56" t="s">
        <v>30</v>
      </c>
      <c r="B10" s="57"/>
      <c r="C10" s="57"/>
      <c r="D10" s="57"/>
      <c r="E10" s="57"/>
      <c r="F10" s="131">
        <f>+F11+F12</f>
        <v>17065957.82</v>
      </c>
    </row>
    <row r="11" spans="1:8" ht="22.5" customHeight="1">
      <c r="A11" s="162" t="s">
        <v>1</v>
      </c>
      <c r="B11" s="159"/>
      <c r="C11" s="159"/>
      <c r="D11" s="159"/>
      <c r="E11" s="172"/>
      <c r="F11" s="129">
        <f>'Plan rash. i izdat. po izvorima'!C5-'Sažetak općeg dijela'!F12</f>
        <v>16944120.32</v>
      </c>
      <c r="G11" s="58"/>
      <c r="H11" s="58"/>
    </row>
    <row r="12" spans="1:8" ht="22.5" customHeight="1">
      <c r="A12" s="173" t="s">
        <v>75</v>
      </c>
      <c r="B12" s="170"/>
      <c r="C12" s="170"/>
      <c r="D12" s="170"/>
      <c r="E12" s="170"/>
      <c r="F12" s="130">
        <v>121837.5</v>
      </c>
      <c r="G12" s="58"/>
      <c r="H12" s="58"/>
    </row>
    <row r="13" spans="1:8" ht="22.5" customHeight="1">
      <c r="A13" s="160" t="s">
        <v>2</v>
      </c>
      <c r="B13" s="161"/>
      <c r="C13" s="161"/>
      <c r="D13" s="161"/>
      <c r="E13" s="161"/>
      <c r="F13" s="132">
        <f>F7-F10</f>
        <v>-372994.9299999997</v>
      </c>
      <c r="H13" s="58"/>
    </row>
    <row r="14" spans="1:8" ht="25.5" customHeight="1">
      <c r="A14" s="167"/>
      <c r="B14" s="156"/>
      <c r="C14" s="156"/>
      <c r="D14" s="156"/>
      <c r="E14" s="156"/>
      <c r="F14" s="157"/>
    </row>
    <row r="15" spans="1:8" ht="27.75" customHeight="1">
      <c r="A15" s="49"/>
      <c r="B15" s="50"/>
      <c r="C15" s="50"/>
      <c r="D15" s="51"/>
      <c r="E15" s="52"/>
      <c r="F15" s="133" t="s">
        <v>110</v>
      </c>
      <c r="H15" s="58"/>
    </row>
    <row r="16" spans="1:8" ht="30.75" customHeight="1">
      <c r="A16" s="174" t="s">
        <v>76</v>
      </c>
      <c r="B16" s="175"/>
      <c r="C16" s="175"/>
      <c r="D16" s="175"/>
      <c r="E16" s="176"/>
      <c r="F16" s="150">
        <f>F17</f>
        <v>372994.93</v>
      </c>
      <c r="H16" s="58"/>
    </row>
    <row r="17" spans="1:9" ht="34.5" customHeight="1">
      <c r="A17" s="163" t="s">
        <v>77</v>
      </c>
      <c r="B17" s="164"/>
      <c r="C17" s="164"/>
      <c r="D17" s="164"/>
      <c r="E17" s="165"/>
      <c r="F17" s="151">
        <v>372994.93</v>
      </c>
      <c r="H17" s="58"/>
    </row>
    <row r="18" spans="1:9" s="60" customFormat="1" ht="25.5" customHeight="1">
      <c r="A18" s="155"/>
      <c r="B18" s="156"/>
      <c r="C18" s="156"/>
      <c r="D18" s="156"/>
      <c r="E18" s="156"/>
      <c r="F18" s="157"/>
      <c r="H18" s="61"/>
    </row>
    <row r="19" spans="1:9" s="60" customFormat="1" ht="27.75" customHeight="1">
      <c r="A19" s="49"/>
      <c r="B19" s="50"/>
      <c r="C19" s="50"/>
      <c r="D19" s="51"/>
      <c r="E19" s="52"/>
      <c r="F19" s="133" t="s">
        <v>110</v>
      </c>
      <c r="H19" s="61"/>
      <c r="I19" s="61"/>
    </row>
    <row r="20" spans="1:9" s="60" customFormat="1" ht="22.5" customHeight="1">
      <c r="A20" s="158" t="s">
        <v>3</v>
      </c>
      <c r="B20" s="159"/>
      <c r="C20" s="159"/>
      <c r="D20" s="159"/>
      <c r="E20" s="159"/>
      <c r="F20" s="59"/>
      <c r="H20" s="61"/>
    </row>
    <row r="21" spans="1:9" s="60" customFormat="1" ht="33.75" customHeight="1">
      <c r="A21" s="158" t="s">
        <v>4</v>
      </c>
      <c r="B21" s="159"/>
      <c r="C21" s="159"/>
      <c r="D21" s="159"/>
      <c r="E21" s="159"/>
      <c r="F21" s="59"/>
    </row>
    <row r="22" spans="1:9" s="60" customFormat="1" ht="22.5" customHeight="1">
      <c r="A22" s="160" t="s">
        <v>5</v>
      </c>
      <c r="B22" s="161"/>
      <c r="C22" s="161"/>
      <c r="D22" s="161"/>
      <c r="E22" s="161"/>
      <c r="F22" s="54">
        <f>F20-F21</f>
        <v>0</v>
      </c>
      <c r="H22" s="62"/>
      <c r="I22" s="61"/>
    </row>
    <row r="23" spans="1:9" s="60" customFormat="1" ht="25.5" customHeight="1">
      <c r="A23" s="155"/>
      <c r="B23" s="156"/>
      <c r="C23" s="156"/>
      <c r="D23" s="156"/>
      <c r="E23" s="156"/>
      <c r="F23" s="157"/>
    </row>
    <row r="24" spans="1:9" s="60" customFormat="1" ht="22.5" customHeight="1">
      <c r="A24" s="162" t="s">
        <v>6</v>
      </c>
      <c r="B24" s="159"/>
      <c r="C24" s="159"/>
      <c r="D24" s="159"/>
      <c r="E24" s="159"/>
      <c r="F24" s="59">
        <v>0</v>
      </c>
    </row>
    <row r="25" spans="1:9" s="60" customFormat="1" ht="18" customHeight="1">
      <c r="A25" s="63"/>
      <c r="B25" s="48"/>
      <c r="C25" s="48"/>
      <c r="D25" s="48"/>
      <c r="E25" s="48"/>
    </row>
    <row r="26" spans="1:9" ht="42" customHeight="1">
      <c r="A26" s="153" t="s">
        <v>78</v>
      </c>
      <c r="B26" s="154"/>
      <c r="C26" s="154"/>
      <c r="D26" s="154"/>
      <c r="E26" s="154"/>
      <c r="F26" s="154"/>
    </row>
    <row r="27" spans="1:9">
      <c r="E27" s="65"/>
    </row>
    <row r="31" spans="1:9">
      <c r="F31" s="58"/>
    </row>
    <row r="32" spans="1:9">
      <c r="F32" s="58"/>
    </row>
    <row r="33" spans="5:6">
      <c r="E33" s="66"/>
      <c r="F33" s="67"/>
    </row>
    <row r="34" spans="5:6">
      <c r="E34" s="66"/>
      <c r="F34" s="58"/>
    </row>
    <row r="35" spans="5:6">
      <c r="E35" s="66"/>
      <c r="F35" s="58"/>
    </row>
    <row r="36" spans="5:6">
      <c r="E36" s="66"/>
      <c r="F36" s="58"/>
    </row>
    <row r="37" spans="5:6">
      <c r="E37" s="66"/>
      <c r="F37" s="58"/>
    </row>
    <row r="38" spans="5:6">
      <c r="E38" s="66"/>
    </row>
    <row r="43" spans="5:6">
      <c r="F43" s="58"/>
    </row>
    <row r="44" spans="5:6">
      <c r="F44" s="58"/>
    </row>
    <row r="45" spans="5:6">
      <c r="F45" s="58"/>
    </row>
  </sheetData>
  <mergeCells count="19">
    <mergeCell ref="A17:E17"/>
    <mergeCell ref="A2:F2"/>
    <mergeCell ref="A3:F3"/>
    <mergeCell ref="A4:F4"/>
    <mergeCell ref="A7:E7"/>
    <mergeCell ref="A8:E8"/>
    <mergeCell ref="A9:E9"/>
    <mergeCell ref="A11:E11"/>
    <mergeCell ref="A12:E12"/>
    <mergeCell ref="A13:E13"/>
    <mergeCell ref="A14:F14"/>
    <mergeCell ref="A16:E16"/>
    <mergeCell ref="A26:F26"/>
    <mergeCell ref="A18:F18"/>
    <mergeCell ref="A20:E20"/>
    <mergeCell ref="A21:E21"/>
    <mergeCell ref="A22:E22"/>
    <mergeCell ref="A23:F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view="pageBreakPreview" zoomScaleNormal="100" zoomScaleSheetLayoutView="100" workbookViewId="0">
      <selection activeCell="B6" sqref="B6"/>
    </sheetView>
  </sheetViews>
  <sheetFormatPr defaultColWidth="11.42578125" defaultRowHeight="12.75"/>
  <cols>
    <col min="1" max="1" width="16" style="13" customWidth="1"/>
    <col min="2" max="3" width="17.5703125" style="13" customWidth="1"/>
    <col min="4" max="4" width="17.5703125" style="24" customWidth="1"/>
    <col min="5" max="8" width="17.5703125" style="29" customWidth="1"/>
    <col min="9" max="9" width="18.85546875" style="29" customWidth="1"/>
    <col min="10" max="10" width="14.28515625" style="29" customWidth="1"/>
    <col min="11" max="11" width="7.85546875" style="29" customWidth="1"/>
    <col min="12" max="16384" width="11.42578125" style="29"/>
  </cols>
  <sheetData>
    <row r="1" spans="1:9" ht="24" customHeight="1">
      <c r="A1" s="177" t="s">
        <v>113</v>
      </c>
      <c r="B1" s="177"/>
      <c r="C1" s="177"/>
      <c r="D1" s="177"/>
      <c r="E1" s="177"/>
      <c r="F1" s="177"/>
      <c r="G1" s="177"/>
      <c r="H1" s="177"/>
    </row>
    <row r="2" spans="1:9" s="1" customFormat="1" ht="13.5" thickBot="1">
      <c r="A2" s="5"/>
      <c r="I2" s="6" t="s">
        <v>7</v>
      </c>
    </row>
    <row r="3" spans="1:9" s="1" customFormat="1" ht="26.25" thickBot="1">
      <c r="A3" s="27" t="s">
        <v>8</v>
      </c>
      <c r="B3" s="178" t="s">
        <v>115</v>
      </c>
      <c r="C3" s="179"/>
      <c r="D3" s="179"/>
      <c r="E3" s="179"/>
      <c r="F3" s="179"/>
      <c r="G3" s="179"/>
      <c r="H3" s="179"/>
      <c r="I3" s="180"/>
    </row>
    <row r="4" spans="1:9" s="1" customFormat="1" ht="90" thickBot="1">
      <c r="A4" s="28" t="s">
        <v>9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73</v>
      </c>
      <c r="H4" s="44" t="s">
        <v>15</v>
      </c>
      <c r="I4" s="9" t="s">
        <v>74</v>
      </c>
    </row>
    <row r="5" spans="1:9" s="1" customFormat="1">
      <c r="A5" s="2">
        <v>67111</v>
      </c>
      <c r="B5" s="116">
        <v>1359734.09</v>
      </c>
      <c r="C5" s="117"/>
      <c r="D5" s="121"/>
      <c r="E5" s="118"/>
      <c r="F5" s="118"/>
      <c r="G5" s="119"/>
      <c r="H5" s="119"/>
      <c r="I5" s="120"/>
    </row>
    <row r="6" spans="1:9" s="1" customFormat="1">
      <c r="A6" s="10">
        <v>67121</v>
      </c>
      <c r="B6" s="140">
        <v>19141.3</v>
      </c>
      <c r="C6" s="122"/>
      <c r="D6" s="121"/>
      <c r="E6" s="141"/>
      <c r="F6" s="141"/>
      <c r="G6" s="142"/>
      <c r="H6" s="142"/>
      <c r="I6" s="143"/>
    </row>
    <row r="7" spans="1:9" s="1" customFormat="1">
      <c r="A7" s="10">
        <v>65264</v>
      </c>
      <c r="C7" s="122"/>
      <c r="D7" s="122">
        <v>214372</v>
      </c>
      <c r="E7" s="122"/>
      <c r="F7" s="122"/>
      <c r="G7" s="123"/>
      <c r="H7" s="123"/>
      <c r="I7" s="124"/>
    </row>
    <row r="8" spans="1:9" s="1" customFormat="1">
      <c r="A8" s="10">
        <v>65267</v>
      </c>
      <c r="C8" s="122"/>
      <c r="D8" s="122"/>
      <c r="E8" s="122"/>
      <c r="F8" s="122"/>
      <c r="G8" s="123">
        <v>691</v>
      </c>
      <c r="H8" s="123"/>
      <c r="I8" s="124"/>
    </row>
    <row r="9" spans="1:9" s="1" customFormat="1">
      <c r="A9" s="10">
        <v>65268</v>
      </c>
      <c r="B9" s="121"/>
      <c r="C9" s="122"/>
      <c r="D9" s="122">
        <v>2000</v>
      </c>
      <c r="E9" s="122"/>
      <c r="F9" s="122"/>
      <c r="G9" s="123"/>
      <c r="H9" s="123"/>
      <c r="I9" s="124"/>
    </row>
    <row r="10" spans="1:9" s="1" customFormat="1">
      <c r="A10" s="10">
        <v>63612</v>
      </c>
      <c r="B10" s="121"/>
      <c r="C10" s="122"/>
      <c r="D10" s="122"/>
      <c r="E10" s="122">
        <v>14724152.5</v>
      </c>
      <c r="F10" s="122"/>
      <c r="G10" s="123"/>
      <c r="H10" s="123"/>
      <c r="I10" s="124"/>
    </row>
    <row r="11" spans="1:9" s="1" customFormat="1">
      <c r="A11" s="10">
        <v>63613</v>
      </c>
      <c r="B11" s="121"/>
      <c r="C11" s="122"/>
      <c r="D11" s="122"/>
      <c r="E11" s="122">
        <v>275700</v>
      </c>
      <c r="F11" s="122"/>
      <c r="G11" s="123"/>
      <c r="H11" s="123"/>
      <c r="I11" s="124"/>
    </row>
    <row r="12" spans="1:9" s="1" customFormat="1">
      <c r="A12" s="10">
        <v>63321</v>
      </c>
      <c r="B12" s="121"/>
      <c r="C12" s="122"/>
      <c r="D12" s="122"/>
      <c r="E12" s="122">
        <v>84000</v>
      </c>
      <c r="F12" s="122"/>
      <c r="G12" s="123"/>
      <c r="H12" s="123"/>
      <c r="I12" s="124"/>
    </row>
    <row r="13" spans="1:9" s="1" customFormat="1">
      <c r="A13" s="10">
        <v>66311</v>
      </c>
      <c r="B13" s="121"/>
      <c r="C13" s="122"/>
      <c r="D13" s="122"/>
      <c r="E13" s="122"/>
      <c r="F13" s="122">
        <v>1300</v>
      </c>
      <c r="G13" s="123"/>
      <c r="H13" s="123"/>
      <c r="I13" s="124"/>
    </row>
    <row r="14" spans="1:9" s="1" customFormat="1">
      <c r="A14" s="10">
        <v>66313</v>
      </c>
      <c r="B14" s="121"/>
      <c r="C14" s="122"/>
      <c r="D14" s="122"/>
      <c r="E14" s="122"/>
      <c r="F14" s="122">
        <v>8700</v>
      </c>
      <c r="G14" s="123"/>
      <c r="H14" s="123"/>
      <c r="I14" s="124"/>
    </row>
    <row r="15" spans="1:9" s="1" customFormat="1">
      <c r="A15" s="10">
        <v>66321</v>
      </c>
      <c r="B15" s="121"/>
      <c r="C15" s="122"/>
      <c r="D15" s="122"/>
      <c r="E15" s="122"/>
      <c r="F15" s="122">
        <v>2300</v>
      </c>
      <c r="G15" s="123"/>
      <c r="H15" s="123"/>
      <c r="I15" s="124"/>
    </row>
    <row r="16" spans="1:9" s="1" customFormat="1">
      <c r="A16" s="10">
        <v>72111</v>
      </c>
      <c r="B16" s="127"/>
      <c r="C16" s="122"/>
      <c r="D16" s="122"/>
      <c r="E16" s="122"/>
      <c r="F16" s="122"/>
      <c r="G16" s="122">
        <v>672</v>
      </c>
      <c r="H16" s="122"/>
      <c r="I16" s="124"/>
    </row>
    <row r="17" spans="1:9" s="1" customFormat="1">
      <c r="A17" s="10">
        <v>64132</v>
      </c>
      <c r="B17" s="127"/>
      <c r="C17" s="122">
        <v>200</v>
      </c>
      <c r="D17" s="122"/>
      <c r="E17" s="122"/>
      <c r="F17" s="122"/>
      <c r="G17" s="122"/>
      <c r="H17" s="122"/>
      <c r="I17" s="124"/>
    </row>
    <row r="18" spans="1:9" s="1" customFormat="1" ht="13.5" thickBot="1">
      <c r="A18" s="10"/>
      <c r="B18" s="126"/>
      <c r="C18" s="125"/>
      <c r="D18" s="125"/>
      <c r="E18" s="125"/>
      <c r="F18" s="125"/>
      <c r="G18" s="125"/>
      <c r="H18" s="125"/>
      <c r="I18" s="148">
        <v>372994.93</v>
      </c>
    </row>
    <row r="19" spans="1:9" s="1" customFormat="1" ht="30" customHeight="1" thickBot="1">
      <c r="A19" s="11" t="s">
        <v>16</v>
      </c>
      <c r="B19" s="128">
        <f t="shared" ref="B19:H19" si="0">SUM(B5:B18)</f>
        <v>1378875.3900000001</v>
      </c>
      <c r="C19" s="128">
        <f t="shared" si="0"/>
        <v>200</v>
      </c>
      <c r="D19" s="128">
        <f t="shared" si="0"/>
        <v>216372</v>
      </c>
      <c r="E19" s="128">
        <f t="shared" si="0"/>
        <v>15083852.5</v>
      </c>
      <c r="F19" s="128">
        <f t="shared" si="0"/>
        <v>12300</v>
      </c>
      <c r="G19" s="128">
        <f t="shared" si="0"/>
        <v>1363</v>
      </c>
      <c r="H19" s="128">
        <f t="shared" si="0"/>
        <v>0</v>
      </c>
      <c r="I19" s="149">
        <f>SUM(I5:I18)</f>
        <v>372994.93</v>
      </c>
    </row>
    <row r="20" spans="1:9" s="1" customFormat="1" ht="28.5" customHeight="1" thickBot="1">
      <c r="A20" s="11" t="s">
        <v>99</v>
      </c>
      <c r="B20" s="181">
        <f>SUM(B19:H19)</f>
        <v>16692962.890000001</v>
      </c>
      <c r="C20" s="182"/>
      <c r="D20" s="182"/>
      <c r="E20" s="182"/>
      <c r="F20" s="182"/>
      <c r="G20" s="182"/>
      <c r="H20" s="182"/>
      <c r="I20" s="183"/>
    </row>
    <row r="21" spans="1:9">
      <c r="A21" s="30"/>
      <c r="B21" s="30"/>
      <c r="C21" s="30"/>
      <c r="D21" s="4"/>
      <c r="E21" s="12"/>
      <c r="H21" s="6"/>
    </row>
    <row r="22" spans="1:9">
      <c r="D22" s="15"/>
      <c r="E22" s="16"/>
    </row>
    <row r="23" spans="1:9">
      <c r="D23" s="15"/>
      <c r="E23" s="16"/>
    </row>
    <row r="24" spans="1:9">
      <c r="D24" s="31"/>
      <c r="E24" s="32"/>
    </row>
    <row r="25" spans="1:9">
      <c r="D25" s="37"/>
      <c r="E25" s="35"/>
    </row>
    <row r="26" spans="1:9">
      <c r="D26" s="31"/>
      <c r="E26" s="32"/>
    </row>
    <row r="27" spans="1:9">
      <c r="D27" s="31"/>
      <c r="E27" s="32"/>
    </row>
    <row r="28" spans="1:9">
      <c r="D28" s="37"/>
      <c r="E28" s="35"/>
    </row>
    <row r="29" spans="1:9">
      <c r="D29" s="31"/>
      <c r="E29" s="32"/>
    </row>
    <row r="30" spans="1:9">
      <c r="D30" s="15"/>
      <c r="E30" s="16"/>
    </row>
    <row r="31" spans="1:9">
      <c r="D31" s="37"/>
      <c r="E31" s="18"/>
    </row>
    <row r="32" spans="1:9">
      <c r="D32" s="36"/>
      <c r="E32" s="16"/>
    </row>
    <row r="33" spans="2:5">
      <c r="D33" s="37"/>
      <c r="E33" s="35"/>
    </row>
    <row r="34" spans="2:5">
      <c r="D34" s="31"/>
      <c r="E34" s="32"/>
    </row>
    <row r="35" spans="2:5">
      <c r="C35" s="14"/>
      <c r="D35" s="31"/>
      <c r="E35" s="33"/>
    </row>
    <row r="36" spans="2:5">
      <c r="D36" s="36"/>
      <c r="E36" s="35"/>
    </row>
    <row r="37" spans="2:5">
      <c r="D37" s="36"/>
      <c r="E37" s="16"/>
    </row>
    <row r="38" spans="2:5">
      <c r="C38" s="14"/>
      <c r="D38" s="36"/>
      <c r="E38" s="19"/>
    </row>
    <row r="39" spans="2:5">
      <c r="C39" s="14"/>
      <c r="D39" s="37"/>
      <c r="E39" s="38"/>
    </row>
    <row r="40" spans="2:5">
      <c r="D40" s="31"/>
      <c r="E40" s="32"/>
    </row>
    <row r="41" spans="2:5">
      <c r="D41" s="17"/>
      <c r="E41" s="20"/>
    </row>
    <row r="42" spans="2:5" ht="11.25" customHeight="1">
      <c r="D42" s="15"/>
      <c r="E42" s="16"/>
    </row>
    <row r="43" spans="2:5" ht="24" customHeight="1">
      <c r="B43" s="14"/>
      <c r="D43" s="15"/>
      <c r="E43" s="21"/>
    </row>
    <row r="44" spans="2:5" ht="15" customHeight="1">
      <c r="C44" s="14"/>
      <c r="D44" s="15"/>
      <c r="E44" s="21"/>
    </row>
    <row r="45" spans="2:5" ht="11.25" customHeight="1">
      <c r="D45" s="17"/>
      <c r="E45" s="18"/>
    </row>
    <row r="46" spans="2:5">
      <c r="D46" s="15"/>
      <c r="E46" s="16"/>
    </row>
    <row r="47" spans="2:5" ht="13.5" customHeight="1">
      <c r="B47" s="14"/>
      <c r="D47" s="15"/>
      <c r="E47" s="22"/>
    </row>
    <row r="48" spans="2:5" ht="12.75" customHeight="1">
      <c r="C48" s="14"/>
      <c r="D48" s="15"/>
      <c r="E48" s="33"/>
    </row>
    <row r="49" spans="1:5" ht="12.75" customHeight="1">
      <c r="C49" s="14"/>
      <c r="D49" s="37"/>
      <c r="E49" s="38"/>
    </row>
    <row r="50" spans="1:5">
      <c r="D50" s="31"/>
      <c r="E50" s="32"/>
    </row>
    <row r="51" spans="1:5">
      <c r="C51" s="14"/>
      <c r="D51" s="31"/>
      <c r="E51" s="19"/>
    </row>
    <row r="52" spans="1:5">
      <c r="D52" s="17"/>
      <c r="E52" s="18"/>
    </row>
    <row r="53" spans="1:5">
      <c r="D53" s="15"/>
      <c r="E53" s="16"/>
    </row>
    <row r="54" spans="1:5">
      <c r="D54" s="31"/>
      <c r="E54" s="32"/>
    </row>
    <row r="55" spans="1:5" ht="19.5" customHeight="1">
      <c r="A55" s="41"/>
      <c r="B55" s="30"/>
      <c r="C55" s="30"/>
      <c r="D55" s="30"/>
      <c r="E55" s="41"/>
    </row>
    <row r="56" spans="1:5" ht="15" customHeight="1">
      <c r="A56" s="14"/>
      <c r="D56" s="43"/>
      <c r="E56" s="41"/>
    </row>
    <row r="57" spans="1:5">
      <c r="A57" s="14"/>
      <c r="B57" s="14"/>
      <c r="D57" s="43"/>
      <c r="E57" s="33"/>
    </row>
    <row r="58" spans="1:5">
      <c r="C58" s="14"/>
      <c r="D58" s="31"/>
      <c r="E58" s="41"/>
    </row>
    <row r="59" spans="1:5">
      <c r="D59" s="34"/>
      <c r="E59" s="35"/>
    </row>
    <row r="60" spans="1:5">
      <c r="B60" s="14"/>
      <c r="D60" s="31"/>
      <c r="E60" s="33"/>
    </row>
    <row r="61" spans="1:5">
      <c r="C61" s="14"/>
      <c r="D61" s="31"/>
      <c r="E61" s="33"/>
    </row>
    <row r="62" spans="1:5">
      <c r="D62" s="37"/>
      <c r="E62" s="38"/>
    </row>
    <row r="63" spans="1:5" ht="22.5" customHeight="1">
      <c r="C63" s="14"/>
      <c r="D63" s="31"/>
      <c r="E63" s="39"/>
    </row>
    <row r="64" spans="1:5">
      <c r="D64" s="31"/>
      <c r="E64" s="38"/>
    </row>
    <row r="65" spans="1:5">
      <c r="B65" s="14"/>
      <c r="D65" s="36"/>
      <c r="E65" s="41"/>
    </row>
    <row r="66" spans="1:5">
      <c r="C66" s="14"/>
      <c r="D66" s="36"/>
      <c r="E66" s="42"/>
    </row>
    <row r="67" spans="1:5">
      <c r="D67" s="37"/>
      <c r="E67" s="35"/>
    </row>
    <row r="68" spans="1:5" ht="13.5" customHeight="1">
      <c r="A68" s="14"/>
      <c r="D68" s="43"/>
      <c r="E68" s="41"/>
    </row>
    <row r="69" spans="1:5" ht="13.5" customHeight="1">
      <c r="B69" s="14"/>
      <c r="D69" s="31"/>
      <c r="E69" s="41"/>
    </row>
    <row r="70" spans="1:5" ht="13.5" customHeight="1">
      <c r="C70" s="14"/>
      <c r="D70" s="31"/>
      <c r="E70" s="33"/>
    </row>
    <row r="71" spans="1:5">
      <c r="C71" s="14"/>
      <c r="D71" s="37"/>
      <c r="E71" s="35"/>
    </row>
    <row r="72" spans="1:5">
      <c r="C72" s="14"/>
      <c r="D72" s="31"/>
      <c r="E72" s="33"/>
    </row>
    <row r="73" spans="1:5">
      <c r="D73" s="17"/>
      <c r="E73" s="18"/>
    </row>
    <row r="74" spans="1:5">
      <c r="C74" s="14"/>
      <c r="D74" s="36"/>
      <c r="E74" s="19"/>
    </row>
    <row r="75" spans="1:5">
      <c r="C75" s="14"/>
      <c r="D75" s="37"/>
      <c r="E75" s="38"/>
    </row>
    <row r="76" spans="1:5">
      <c r="D76" s="17"/>
      <c r="E76" s="23"/>
    </row>
    <row r="77" spans="1:5">
      <c r="B77" s="14"/>
      <c r="D77" s="15"/>
      <c r="E77" s="22"/>
    </row>
    <row r="78" spans="1:5">
      <c r="C78" s="14"/>
      <c r="D78" s="15"/>
      <c r="E78" s="33"/>
    </row>
    <row r="79" spans="1:5">
      <c r="C79" s="14"/>
      <c r="D79" s="37"/>
      <c r="E79" s="38"/>
    </row>
    <row r="80" spans="1:5">
      <c r="C80" s="14"/>
      <c r="D80" s="37"/>
      <c r="E80" s="38"/>
    </row>
    <row r="82" spans="1:5">
      <c r="A82" s="14"/>
      <c r="B82" s="14"/>
      <c r="C82" s="14"/>
      <c r="D82" s="25"/>
      <c r="E82" s="3"/>
    </row>
    <row r="83" spans="1:5">
      <c r="A83" s="14"/>
      <c r="B83" s="14"/>
      <c r="C83" s="14"/>
      <c r="D83" s="25"/>
      <c r="E83" s="3"/>
    </row>
    <row r="84" spans="1:5" ht="17.25" customHeight="1">
      <c r="A84" s="14"/>
      <c r="B84" s="14"/>
      <c r="C84" s="14"/>
      <c r="D84" s="25"/>
      <c r="E84" s="3"/>
    </row>
    <row r="85" spans="1:5" ht="13.5" customHeight="1">
      <c r="A85" s="14"/>
      <c r="B85" s="14"/>
      <c r="C85" s="14"/>
      <c r="D85" s="25"/>
      <c r="E85" s="3"/>
    </row>
    <row r="86" spans="1:5">
      <c r="A86" s="14"/>
      <c r="B86" s="14"/>
      <c r="C86" s="14"/>
      <c r="D86" s="25"/>
      <c r="E86" s="3"/>
    </row>
    <row r="87" spans="1:5">
      <c r="A87" s="14"/>
      <c r="B87" s="14"/>
      <c r="C87" s="14"/>
    </row>
    <row r="88" spans="1:5">
      <c r="A88" s="14"/>
      <c r="B88" s="14"/>
      <c r="C88" s="14"/>
      <c r="D88" s="25"/>
      <c r="E88" s="3"/>
    </row>
    <row r="89" spans="1:5">
      <c r="A89" s="14"/>
      <c r="B89" s="14"/>
      <c r="C89" s="14"/>
      <c r="D89" s="25"/>
      <c r="E89" s="26"/>
    </row>
    <row r="90" spans="1:5">
      <c r="A90" s="14"/>
      <c r="B90" s="14"/>
      <c r="C90" s="14"/>
      <c r="D90" s="25"/>
      <c r="E90" s="3"/>
    </row>
    <row r="91" spans="1:5" ht="22.5" customHeight="1">
      <c r="A91" s="14"/>
      <c r="B91" s="14"/>
      <c r="C91" s="14"/>
      <c r="D91" s="25"/>
      <c r="E91" s="39"/>
    </row>
    <row r="92" spans="1:5" ht="22.5" customHeight="1">
      <c r="D92" s="37"/>
      <c r="E92" s="40"/>
    </row>
  </sheetData>
  <mergeCells count="3">
    <mergeCell ref="A1:H1"/>
    <mergeCell ref="B3:I3"/>
    <mergeCell ref="B20:I20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1" manualBreakCount="1">
    <brk id="2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4"/>
  <sheetViews>
    <sheetView topLeftCell="A4" zoomScaleNormal="100" workbookViewId="0">
      <selection activeCell="D106" sqref="D106"/>
    </sheetView>
  </sheetViews>
  <sheetFormatPr defaultColWidth="11.42578125" defaultRowHeight="12.75"/>
  <cols>
    <col min="1" max="1" width="11.42578125" style="113" bestFit="1" customWidth="1"/>
    <col min="2" max="2" width="34.42578125" style="114" customWidth="1"/>
    <col min="3" max="3" width="14.42578125" style="115" customWidth="1"/>
    <col min="4" max="4" width="11.42578125" style="115" customWidth="1"/>
    <col min="5" max="5" width="12.42578125" style="115" customWidth="1"/>
    <col min="6" max="6" width="11" style="115" customWidth="1"/>
    <col min="7" max="7" width="14" style="115" customWidth="1"/>
    <col min="8" max="8" width="9" style="115" customWidth="1"/>
    <col min="9" max="9" width="12.7109375" style="115" customWidth="1"/>
    <col min="10" max="10" width="10" style="115" bestFit="1" customWidth="1"/>
    <col min="11" max="11" width="12.5703125" style="115" customWidth="1"/>
    <col min="12" max="12" width="11.42578125" style="68"/>
    <col min="13" max="14" width="16" style="68" bestFit="1" customWidth="1"/>
    <col min="15" max="16384" width="11.42578125" style="68"/>
  </cols>
  <sheetData>
    <row r="1" spans="1:14" customFormat="1" ht="18">
      <c r="A1" s="146" t="s">
        <v>100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4" ht="24" customHeight="1">
      <c r="A2" s="184" t="s">
        <v>114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4" ht="15.7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4" s="72" customFormat="1" ht="63">
      <c r="A4" s="70" t="s">
        <v>17</v>
      </c>
      <c r="B4" s="70" t="s">
        <v>18</v>
      </c>
      <c r="C4" s="71" t="s">
        <v>117</v>
      </c>
      <c r="D4" s="71" t="s">
        <v>10</v>
      </c>
      <c r="E4" s="71" t="s">
        <v>11</v>
      </c>
      <c r="F4" s="71" t="s">
        <v>12</v>
      </c>
      <c r="G4" s="71" t="s">
        <v>13</v>
      </c>
      <c r="H4" s="71" t="s">
        <v>19</v>
      </c>
      <c r="I4" s="71" t="s">
        <v>73</v>
      </c>
      <c r="J4" s="71" t="s">
        <v>15</v>
      </c>
      <c r="K4" s="71" t="s">
        <v>74</v>
      </c>
    </row>
    <row r="5" spans="1:14" s="76" customFormat="1" ht="31.5" customHeight="1">
      <c r="A5" s="73"/>
      <c r="B5" s="74" t="s">
        <v>79</v>
      </c>
      <c r="C5" s="75">
        <f>C6+C80</f>
        <v>17065957.82</v>
      </c>
      <c r="D5" s="75">
        <f>D6+D80</f>
        <v>1378875.3900000001</v>
      </c>
      <c r="E5" s="75">
        <f t="shared" ref="E5:K5" si="0">E6+E80</f>
        <v>200</v>
      </c>
      <c r="F5" s="75">
        <f t="shared" si="0"/>
        <v>216372</v>
      </c>
      <c r="G5" s="75">
        <f t="shared" si="0"/>
        <v>15083852.5</v>
      </c>
      <c r="H5" s="75">
        <f t="shared" si="0"/>
        <v>12300</v>
      </c>
      <c r="I5" s="75">
        <f t="shared" si="0"/>
        <v>1363</v>
      </c>
      <c r="J5" s="75">
        <f t="shared" si="0"/>
        <v>0</v>
      </c>
      <c r="K5" s="75">
        <f t="shared" si="0"/>
        <v>372994.93</v>
      </c>
      <c r="M5" s="152"/>
      <c r="N5" s="152"/>
    </row>
    <row r="6" spans="1:14" s="79" customFormat="1" ht="30.75" customHeight="1">
      <c r="A6" s="77" t="s">
        <v>32</v>
      </c>
      <c r="B6" s="134" t="s">
        <v>101</v>
      </c>
      <c r="C6" s="78">
        <f t="shared" ref="C6:K6" si="1">C7+C60+C65+C74</f>
        <v>16274177.630000001</v>
      </c>
      <c r="D6" s="78">
        <f>D7+D60+D65+D74</f>
        <v>1211072.55</v>
      </c>
      <c r="E6" s="78">
        <f t="shared" si="1"/>
        <v>200</v>
      </c>
      <c r="F6" s="78">
        <f t="shared" si="1"/>
        <v>216372</v>
      </c>
      <c r="G6" s="78">
        <f t="shared" si="1"/>
        <v>14808152.5</v>
      </c>
      <c r="H6" s="78">
        <f t="shared" si="1"/>
        <v>12300</v>
      </c>
      <c r="I6" s="78">
        <f t="shared" si="1"/>
        <v>1363</v>
      </c>
      <c r="J6" s="78">
        <f t="shared" si="1"/>
        <v>0</v>
      </c>
      <c r="K6" s="78">
        <f t="shared" si="1"/>
        <v>24717.58</v>
      </c>
    </row>
    <row r="7" spans="1:14" s="79" customFormat="1" ht="29.25" customHeight="1">
      <c r="A7" s="80" t="s">
        <v>31</v>
      </c>
      <c r="B7" s="81" t="s">
        <v>80</v>
      </c>
      <c r="C7" s="82">
        <f t="shared" ref="C7:K7" si="2">C8+C15+C51+C53+C55</f>
        <v>16006867.58</v>
      </c>
      <c r="D7" s="82">
        <f t="shared" si="2"/>
        <v>1207000</v>
      </c>
      <c r="E7" s="82">
        <f t="shared" si="2"/>
        <v>0</v>
      </c>
      <c r="F7" s="82">
        <f t="shared" si="2"/>
        <v>215715.08</v>
      </c>
      <c r="G7" s="82">
        <f t="shared" si="2"/>
        <v>14574152.5</v>
      </c>
      <c r="H7" s="82">
        <f t="shared" si="2"/>
        <v>10000</v>
      </c>
      <c r="I7" s="82">
        <f t="shared" si="2"/>
        <v>0</v>
      </c>
      <c r="J7" s="82">
        <f t="shared" si="2"/>
        <v>0</v>
      </c>
      <c r="K7" s="82">
        <f t="shared" si="2"/>
        <v>0</v>
      </c>
    </row>
    <row r="8" spans="1:14" s="79" customFormat="1">
      <c r="A8" s="83">
        <v>31</v>
      </c>
      <c r="B8" s="84" t="s">
        <v>20</v>
      </c>
      <c r="C8" s="85">
        <f>SUM(C9:C14)</f>
        <v>14387130</v>
      </c>
      <c r="D8" s="85">
        <f t="shared" ref="D8:K8" si="3">SUM(D9:D14)</f>
        <v>0</v>
      </c>
      <c r="E8" s="85">
        <f t="shared" si="3"/>
        <v>0</v>
      </c>
      <c r="F8" s="85">
        <f t="shared" si="3"/>
        <v>0</v>
      </c>
      <c r="G8" s="86">
        <f t="shared" si="3"/>
        <v>14387130</v>
      </c>
      <c r="H8" s="85">
        <f t="shared" si="3"/>
        <v>0</v>
      </c>
      <c r="I8" s="85">
        <f t="shared" si="3"/>
        <v>0</v>
      </c>
      <c r="J8" s="85">
        <f t="shared" si="3"/>
        <v>0</v>
      </c>
      <c r="K8" s="85">
        <f t="shared" si="3"/>
        <v>0</v>
      </c>
    </row>
    <row r="9" spans="1:14">
      <c r="A9" s="87">
        <v>3111</v>
      </c>
      <c r="B9" s="88" t="s">
        <v>33</v>
      </c>
      <c r="C9" s="89">
        <f t="shared" ref="C9:C14" si="4">SUM(D9:K9)</f>
        <v>12000000</v>
      </c>
      <c r="D9" s="89">
        <v>0</v>
      </c>
      <c r="E9" s="89">
        <v>0</v>
      </c>
      <c r="F9" s="89">
        <v>0</v>
      </c>
      <c r="G9" s="90">
        <v>12000000</v>
      </c>
      <c r="H9" s="89">
        <v>0</v>
      </c>
      <c r="I9" s="89">
        <v>0</v>
      </c>
      <c r="J9" s="89">
        <v>0</v>
      </c>
      <c r="K9" s="89">
        <v>0</v>
      </c>
    </row>
    <row r="10" spans="1:14">
      <c r="A10" s="87">
        <v>3113</v>
      </c>
      <c r="B10" s="88" t="s">
        <v>41</v>
      </c>
      <c r="C10" s="89">
        <f t="shared" si="4"/>
        <v>86000</v>
      </c>
      <c r="D10" s="89">
        <v>0</v>
      </c>
      <c r="E10" s="89">
        <v>0</v>
      </c>
      <c r="F10" s="89">
        <v>0</v>
      </c>
      <c r="G10" s="90">
        <v>86000</v>
      </c>
      <c r="H10" s="89">
        <v>0</v>
      </c>
      <c r="I10" s="89">
        <v>0</v>
      </c>
      <c r="J10" s="89">
        <v>0</v>
      </c>
      <c r="K10" s="89">
        <v>0</v>
      </c>
    </row>
    <row r="11" spans="1:14">
      <c r="A11" s="87">
        <v>3114</v>
      </c>
      <c r="B11" s="88" t="s">
        <v>42</v>
      </c>
      <c r="C11" s="89">
        <f t="shared" si="4"/>
        <v>36000</v>
      </c>
      <c r="D11" s="89">
        <v>0</v>
      </c>
      <c r="E11" s="89">
        <v>0</v>
      </c>
      <c r="F11" s="89">
        <v>0</v>
      </c>
      <c r="G11" s="90">
        <v>36000</v>
      </c>
      <c r="H11" s="89">
        <v>0</v>
      </c>
      <c r="I11" s="89">
        <v>0</v>
      </c>
      <c r="J11" s="89">
        <v>0</v>
      </c>
      <c r="K11" s="89">
        <v>0</v>
      </c>
    </row>
    <row r="12" spans="1:14">
      <c r="A12" s="87">
        <v>3121</v>
      </c>
      <c r="B12" s="88" t="s">
        <v>21</v>
      </c>
      <c r="C12" s="89">
        <f t="shared" si="4"/>
        <v>265000</v>
      </c>
      <c r="D12" s="89">
        <v>0</v>
      </c>
      <c r="E12" s="89">
        <v>0</v>
      </c>
      <c r="F12" s="89">
        <v>0</v>
      </c>
      <c r="G12" s="90">
        <v>265000</v>
      </c>
      <c r="H12" s="89">
        <v>0</v>
      </c>
      <c r="I12" s="89">
        <v>0</v>
      </c>
      <c r="J12" s="89">
        <v>0</v>
      </c>
      <c r="K12" s="89">
        <v>0</v>
      </c>
    </row>
    <row r="13" spans="1:14">
      <c r="A13" s="87">
        <v>3132</v>
      </c>
      <c r="B13" s="88" t="s">
        <v>34</v>
      </c>
      <c r="C13" s="89">
        <f t="shared" si="4"/>
        <v>2000130</v>
      </c>
      <c r="D13" s="89">
        <v>0</v>
      </c>
      <c r="E13" s="89">
        <v>0</v>
      </c>
      <c r="F13" s="89">
        <v>0</v>
      </c>
      <c r="G13" s="90">
        <v>2000130</v>
      </c>
      <c r="H13" s="89">
        <v>0</v>
      </c>
      <c r="I13" s="89">
        <v>0</v>
      </c>
      <c r="J13" s="89">
        <v>0</v>
      </c>
      <c r="K13" s="89">
        <v>0</v>
      </c>
    </row>
    <row r="14" spans="1:14" ht="22.5">
      <c r="A14" s="87">
        <v>3133</v>
      </c>
      <c r="B14" s="88" t="s">
        <v>35</v>
      </c>
      <c r="C14" s="89">
        <f t="shared" si="4"/>
        <v>0</v>
      </c>
      <c r="D14" s="89">
        <v>0</v>
      </c>
      <c r="E14" s="89">
        <v>0</v>
      </c>
      <c r="F14" s="89">
        <v>0</v>
      </c>
      <c r="G14" s="90">
        <v>0</v>
      </c>
      <c r="H14" s="89">
        <v>0</v>
      </c>
      <c r="I14" s="89">
        <v>0</v>
      </c>
      <c r="J14" s="89">
        <v>0</v>
      </c>
      <c r="K14" s="89">
        <v>0</v>
      </c>
    </row>
    <row r="15" spans="1:14" s="79" customFormat="1">
      <c r="A15" s="83">
        <v>32</v>
      </c>
      <c r="B15" s="84" t="s">
        <v>22</v>
      </c>
      <c r="C15" s="85">
        <f t="shared" ref="C15:E15" si="5">C16+C20+C29+C44+C42</f>
        <v>1580957.58</v>
      </c>
      <c r="D15" s="85">
        <f t="shared" si="5"/>
        <v>1198220</v>
      </c>
      <c r="E15" s="85">
        <f t="shared" si="5"/>
        <v>0</v>
      </c>
      <c r="F15" s="85">
        <f>F16+F20+F29+F44+F42</f>
        <v>215715.08</v>
      </c>
      <c r="G15" s="85">
        <f t="shared" ref="G15:K15" si="6">G16+G20+G29+G44+G42</f>
        <v>157022.5</v>
      </c>
      <c r="H15" s="85">
        <f t="shared" si="6"/>
        <v>10000</v>
      </c>
      <c r="I15" s="85">
        <f t="shared" si="6"/>
        <v>0</v>
      </c>
      <c r="J15" s="85">
        <f t="shared" si="6"/>
        <v>0</v>
      </c>
      <c r="K15" s="85">
        <f t="shared" si="6"/>
        <v>0</v>
      </c>
    </row>
    <row r="16" spans="1:14" s="79" customFormat="1">
      <c r="A16" s="83">
        <v>321</v>
      </c>
      <c r="B16" s="84" t="s">
        <v>23</v>
      </c>
      <c r="C16" s="85">
        <f>SUM(C17:C19)</f>
        <v>180535</v>
      </c>
      <c r="D16" s="85">
        <f>SUM(D17:D19)</f>
        <v>65000</v>
      </c>
      <c r="E16" s="85">
        <f t="shared" ref="E16:K16" si="7">SUM(E17:E19)</f>
        <v>0</v>
      </c>
      <c r="F16" s="85">
        <f t="shared" si="7"/>
        <v>0</v>
      </c>
      <c r="G16" s="86">
        <f t="shared" si="7"/>
        <v>113035</v>
      </c>
      <c r="H16" s="85">
        <f t="shared" si="7"/>
        <v>2500</v>
      </c>
      <c r="I16" s="85">
        <f t="shared" si="7"/>
        <v>0</v>
      </c>
      <c r="J16" s="85">
        <f t="shared" si="7"/>
        <v>0</v>
      </c>
      <c r="K16" s="85">
        <f t="shared" si="7"/>
        <v>0</v>
      </c>
    </row>
    <row r="17" spans="1:11">
      <c r="A17" s="87">
        <v>3211</v>
      </c>
      <c r="B17" s="88" t="s">
        <v>44</v>
      </c>
      <c r="C17" s="89">
        <f>SUM(D17:K17)</f>
        <v>65500</v>
      </c>
      <c r="D17" s="89">
        <v>60000</v>
      </c>
      <c r="E17" s="89">
        <v>0</v>
      </c>
      <c r="F17" s="89">
        <v>0</v>
      </c>
      <c r="G17" s="90">
        <v>3000</v>
      </c>
      <c r="H17" s="89">
        <v>2500</v>
      </c>
      <c r="I17" s="89">
        <v>0</v>
      </c>
      <c r="J17" s="89">
        <v>0</v>
      </c>
      <c r="K17" s="89">
        <v>0</v>
      </c>
    </row>
    <row r="18" spans="1:11">
      <c r="A18" s="87">
        <v>3212</v>
      </c>
      <c r="B18" s="88" t="s">
        <v>81</v>
      </c>
      <c r="C18" s="89">
        <f>SUM(D18:K18)</f>
        <v>110035</v>
      </c>
      <c r="D18" s="89">
        <v>0</v>
      </c>
      <c r="E18" s="89">
        <v>0</v>
      </c>
      <c r="F18" s="89">
        <v>0</v>
      </c>
      <c r="G18" s="91">
        <v>110035</v>
      </c>
      <c r="H18" s="89">
        <v>0</v>
      </c>
      <c r="I18" s="89">
        <v>0</v>
      </c>
      <c r="J18" s="89">
        <v>0</v>
      </c>
      <c r="K18" s="89">
        <v>0</v>
      </c>
    </row>
    <row r="19" spans="1:11">
      <c r="A19" s="87">
        <v>3213</v>
      </c>
      <c r="B19" s="88" t="s">
        <v>45</v>
      </c>
      <c r="C19" s="89">
        <f>SUM(D19:K19)</f>
        <v>5000</v>
      </c>
      <c r="D19" s="89">
        <v>5000</v>
      </c>
      <c r="E19" s="89">
        <v>0</v>
      </c>
      <c r="F19" s="89">
        <v>0</v>
      </c>
      <c r="G19" s="90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s="79" customFormat="1">
      <c r="A20" s="83">
        <v>322</v>
      </c>
      <c r="B20" s="84" t="s">
        <v>24</v>
      </c>
      <c r="C20" s="85">
        <f>SUM(C21:C28)</f>
        <v>562701.08000000007</v>
      </c>
      <c r="D20" s="85">
        <f>SUM(D21:D28)</f>
        <v>349041</v>
      </c>
      <c r="E20" s="85">
        <f t="shared" ref="E20:K20" si="8">SUM(E21:E28)</f>
        <v>0</v>
      </c>
      <c r="F20" s="85">
        <f t="shared" si="8"/>
        <v>205660.08</v>
      </c>
      <c r="G20" s="86">
        <f t="shared" si="8"/>
        <v>8000</v>
      </c>
      <c r="H20" s="85">
        <f t="shared" si="8"/>
        <v>0</v>
      </c>
      <c r="I20" s="85">
        <f t="shared" si="8"/>
        <v>0</v>
      </c>
      <c r="J20" s="85">
        <f t="shared" si="8"/>
        <v>0</v>
      </c>
      <c r="K20" s="85">
        <f t="shared" si="8"/>
        <v>0</v>
      </c>
    </row>
    <row r="21" spans="1:11">
      <c r="A21" s="87">
        <v>3221</v>
      </c>
      <c r="B21" s="88" t="s">
        <v>36</v>
      </c>
      <c r="C21" s="89">
        <f t="shared" ref="C21:C28" si="9">SUM(D21:K21)</f>
        <v>86000</v>
      </c>
      <c r="D21" s="89">
        <v>82000</v>
      </c>
      <c r="E21" s="89">
        <v>0</v>
      </c>
      <c r="F21" s="89">
        <v>0</v>
      </c>
      <c r="G21" s="90">
        <v>4000</v>
      </c>
      <c r="H21" s="89">
        <v>0</v>
      </c>
      <c r="I21" s="89">
        <v>0</v>
      </c>
      <c r="J21" s="89">
        <v>0</v>
      </c>
      <c r="K21" s="89">
        <v>0</v>
      </c>
    </row>
    <row r="22" spans="1:11">
      <c r="A22" s="87">
        <v>3222</v>
      </c>
      <c r="B22" s="88" t="s">
        <v>37</v>
      </c>
      <c r="C22" s="89">
        <f t="shared" si="9"/>
        <v>204317</v>
      </c>
      <c r="D22" s="89">
        <v>0</v>
      </c>
      <c r="E22" s="89">
        <v>0</v>
      </c>
      <c r="F22" s="89">
        <v>200317</v>
      </c>
      <c r="G22" s="90">
        <v>4000</v>
      </c>
      <c r="H22" s="89">
        <v>0</v>
      </c>
      <c r="I22" s="89">
        <v>0</v>
      </c>
      <c r="J22" s="89">
        <v>0</v>
      </c>
      <c r="K22" s="89">
        <v>0</v>
      </c>
    </row>
    <row r="23" spans="1:11">
      <c r="A23" s="87">
        <v>3223</v>
      </c>
      <c r="B23" s="88" t="s">
        <v>82</v>
      </c>
      <c r="C23" s="89">
        <f t="shared" si="9"/>
        <v>111000</v>
      </c>
      <c r="D23" s="89">
        <v>111000</v>
      </c>
      <c r="E23" s="89">
        <v>0</v>
      </c>
      <c r="F23" s="89">
        <v>0</v>
      </c>
      <c r="G23" s="90">
        <v>0</v>
      </c>
      <c r="H23" s="89">
        <v>0</v>
      </c>
      <c r="I23" s="89">
        <v>0</v>
      </c>
      <c r="J23" s="89">
        <v>0</v>
      </c>
      <c r="K23" s="89">
        <v>0</v>
      </c>
    </row>
    <row r="24" spans="1:11">
      <c r="A24" s="87">
        <v>3223</v>
      </c>
      <c r="B24" s="88" t="s">
        <v>98</v>
      </c>
      <c r="C24" s="89">
        <f t="shared" si="9"/>
        <v>77093.08</v>
      </c>
      <c r="D24" s="89">
        <v>71750</v>
      </c>
      <c r="E24" s="89">
        <v>0</v>
      </c>
      <c r="F24" s="89">
        <v>5343.08</v>
      </c>
      <c r="G24" s="90">
        <v>0</v>
      </c>
      <c r="H24" s="89">
        <v>0</v>
      </c>
      <c r="I24" s="89">
        <v>0</v>
      </c>
      <c r="J24" s="89">
        <v>0</v>
      </c>
      <c r="K24" s="89">
        <v>0</v>
      </c>
    </row>
    <row r="25" spans="1:11">
      <c r="A25" s="87">
        <v>3223</v>
      </c>
      <c r="B25" s="88" t="s">
        <v>83</v>
      </c>
      <c r="C25" s="89">
        <f t="shared" si="9"/>
        <v>26657.5</v>
      </c>
      <c r="D25" s="89">
        <v>26657.5</v>
      </c>
      <c r="E25" s="89">
        <v>0</v>
      </c>
      <c r="F25" s="89">
        <v>0</v>
      </c>
      <c r="G25" s="90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22.5">
      <c r="A26" s="87">
        <v>3224</v>
      </c>
      <c r="B26" s="88" t="s">
        <v>47</v>
      </c>
      <c r="C26" s="89">
        <f t="shared" si="9"/>
        <v>47583.5</v>
      </c>
      <c r="D26" s="89">
        <v>47583.5</v>
      </c>
      <c r="E26" s="89">
        <v>0</v>
      </c>
      <c r="F26" s="89">
        <v>0</v>
      </c>
      <c r="G26" s="90">
        <v>0</v>
      </c>
      <c r="H26" s="89">
        <v>0</v>
      </c>
      <c r="I26" s="89">
        <v>0</v>
      </c>
      <c r="J26" s="89">
        <v>0</v>
      </c>
      <c r="K26" s="89">
        <v>0</v>
      </c>
    </row>
    <row r="27" spans="1:11">
      <c r="A27" s="87">
        <v>3225</v>
      </c>
      <c r="B27" s="88" t="s">
        <v>48</v>
      </c>
      <c r="C27" s="89">
        <f t="shared" si="9"/>
        <v>6550</v>
      </c>
      <c r="D27" s="89">
        <v>6550</v>
      </c>
      <c r="E27" s="89">
        <v>0</v>
      </c>
      <c r="F27" s="89">
        <v>0</v>
      </c>
      <c r="G27" s="90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>
      <c r="A28" s="87">
        <v>3227</v>
      </c>
      <c r="B28" s="88" t="s">
        <v>49</v>
      </c>
      <c r="C28" s="89">
        <f t="shared" si="9"/>
        <v>3500</v>
      </c>
      <c r="D28" s="89">
        <v>3500</v>
      </c>
      <c r="E28" s="89">
        <v>0</v>
      </c>
      <c r="F28" s="89">
        <v>0</v>
      </c>
      <c r="G28" s="90">
        <v>0</v>
      </c>
      <c r="H28" s="89">
        <v>0</v>
      </c>
      <c r="I28" s="89">
        <v>0</v>
      </c>
      <c r="J28" s="89">
        <v>0</v>
      </c>
      <c r="K28" s="89">
        <v>0</v>
      </c>
    </row>
    <row r="29" spans="1:11" s="79" customFormat="1">
      <c r="A29" s="83">
        <v>323</v>
      </c>
      <c r="B29" s="84" t="s">
        <v>25</v>
      </c>
      <c r="C29" s="85">
        <f>SUM(C30:C41)</f>
        <v>778273</v>
      </c>
      <c r="D29" s="85">
        <f>SUM(D30:D41)</f>
        <v>760121</v>
      </c>
      <c r="E29" s="85">
        <f t="shared" ref="E29:K29" si="10">SUM(E30:E41)</f>
        <v>0</v>
      </c>
      <c r="F29" s="85">
        <f t="shared" si="10"/>
        <v>5652</v>
      </c>
      <c r="G29" s="86">
        <f t="shared" si="10"/>
        <v>5000</v>
      </c>
      <c r="H29" s="85">
        <f t="shared" si="10"/>
        <v>7500</v>
      </c>
      <c r="I29" s="85">
        <f t="shared" si="10"/>
        <v>0</v>
      </c>
      <c r="J29" s="85">
        <f t="shared" si="10"/>
        <v>0</v>
      </c>
      <c r="K29" s="85">
        <f t="shared" si="10"/>
        <v>0</v>
      </c>
    </row>
    <row r="30" spans="1:11">
      <c r="A30" s="87">
        <v>3231</v>
      </c>
      <c r="B30" s="88" t="s">
        <v>50</v>
      </c>
      <c r="C30" s="89">
        <f t="shared" ref="C30:C41" si="11">SUM(D30:K30)</f>
        <v>50000</v>
      </c>
      <c r="D30" s="89">
        <v>42500</v>
      </c>
      <c r="E30" s="89">
        <v>0</v>
      </c>
      <c r="F30" s="89">
        <v>0</v>
      </c>
      <c r="G30" s="90">
        <v>0</v>
      </c>
      <c r="H30" s="89">
        <v>7500</v>
      </c>
      <c r="I30" s="89">
        <v>0</v>
      </c>
      <c r="J30" s="89">
        <v>0</v>
      </c>
      <c r="K30" s="89">
        <v>0</v>
      </c>
    </row>
    <row r="31" spans="1:11">
      <c r="A31" s="87">
        <v>3231</v>
      </c>
      <c r="B31" s="88" t="s">
        <v>95</v>
      </c>
      <c r="C31" s="89">
        <f t="shared" si="11"/>
        <v>406875</v>
      </c>
      <c r="D31" s="89">
        <v>406875</v>
      </c>
      <c r="E31" s="89">
        <v>0</v>
      </c>
      <c r="F31" s="89">
        <v>0</v>
      </c>
      <c r="G31" s="90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>
      <c r="A32" s="87">
        <v>3232</v>
      </c>
      <c r="B32" s="88" t="s">
        <v>40</v>
      </c>
      <c r="C32" s="89">
        <f t="shared" si="11"/>
        <v>124000</v>
      </c>
      <c r="D32" s="89">
        <v>122000</v>
      </c>
      <c r="E32" s="89">
        <v>0</v>
      </c>
      <c r="F32" s="89">
        <v>2000</v>
      </c>
      <c r="G32" s="90">
        <v>0</v>
      </c>
      <c r="H32" s="89">
        <v>0</v>
      </c>
      <c r="I32" s="89">
        <v>0</v>
      </c>
      <c r="J32" s="89">
        <v>0</v>
      </c>
      <c r="K32" s="89">
        <v>0</v>
      </c>
    </row>
    <row r="33" spans="1:11">
      <c r="A33" s="87">
        <v>3233</v>
      </c>
      <c r="B33" s="88" t="s">
        <v>51</v>
      </c>
      <c r="C33" s="89">
        <f t="shared" si="11"/>
        <v>4209</v>
      </c>
      <c r="D33" s="89">
        <v>4209</v>
      </c>
      <c r="E33" s="89">
        <v>0</v>
      </c>
      <c r="F33" s="89">
        <v>0</v>
      </c>
      <c r="G33" s="90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>
      <c r="A34" s="87">
        <v>3234</v>
      </c>
      <c r="B34" s="88" t="s">
        <v>84</v>
      </c>
      <c r="C34" s="89">
        <f t="shared" si="11"/>
        <v>28500</v>
      </c>
      <c r="D34" s="89">
        <v>28500</v>
      </c>
      <c r="E34" s="89">
        <v>0</v>
      </c>
      <c r="F34" s="89">
        <v>0</v>
      </c>
      <c r="G34" s="90">
        <v>0</v>
      </c>
      <c r="H34" s="89">
        <v>0</v>
      </c>
      <c r="I34" s="89">
        <v>0</v>
      </c>
      <c r="J34" s="89">
        <v>0</v>
      </c>
      <c r="K34" s="89">
        <v>0</v>
      </c>
    </row>
    <row r="35" spans="1:11">
      <c r="A35" s="87">
        <v>3234</v>
      </c>
      <c r="B35" s="88" t="s">
        <v>85</v>
      </c>
      <c r="C35" s="89">
        <f t="shared" si="11"/>
        <v>21700</v>
      </c>
      <c r="D35" s="89">
        <v>21700</v>
      </c>
      <c r="E35" s="89">
        <v>0</v>
      </c>
      <c r="F35" s="89">
        <v>0</v>
      </c>
      <c r="G35" s="90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>
      <c r="A36" s="87">
        <v>3234</v>
      </c>
      <c r="B36" s="88" t="s">
        <v>86</v>
      </c>
      <c r="C36" s="89">
        <f t="shared" si="11"/>
        <v>30100</v>
      </c>
      <c r="D36" s="89">
        <v>30100</v>
      </c>
      <c r="E36" s="89">
        <v>0</v>
      </c>
      <c r="F36" s="89">
        <v>0</v>
      </c>
      <c r="G36" s="90">
        <v>0</v>
      </c>
      <c r="H36" s="89">
        <v>0</v>
      </c>
      <c r="I36" s="89">
        <v>0</v>
      </c>
      <c r="J36" s="89">
        <v>0</v>
      </c>
      <c r="K36" s="89">
        <v>0</v>
      </c>
    </row>
    <row r="37" spans="1:11">
      <c r="A37" s="87">
        <v>3235</v>
      </c>
      <c r="B37" s="88" t="s">
        <v>52</v>
      </c>
      <c r="C37" s="89">
        <f t="shared" si="11"/>
        <v>57750</v>
      </c>
      <c r="D37" s="89">
        <v>57750</v>
      </c>
      <c r="E37" s="89">
        <v>0</v>
      </c>
      <c r="F37" s="89">
        <v>0</v>
      </c>
      <c r="G37" s="90">
        <v>0</v>
      </c>
      <c r="H37" s="89">
        <v>0</v>
      </c>
      <c r="I37" s="89">
        <v>0</v>
      </c>
      <c r="J37" s="89">
        <v>0</v>
      </c>
      <c r="K37" s="89">
        <v>0</v>
      </c>
    </row>
    <row r="38" spans="1:11">
      <c r="A38" s="87">
        <v>3236</v>
      </c>
      <c r="B38" s="88" t="s">
        <v>54</v>
      </c>
      <c r="C38" s="89">
        <f t="shared" si="11"/>
        <v>19500</v>
      </c>
      <c r="D38" s="89">
        <v>17000</v>
      </c>
      <c r="E38" s="89">
        <v>0</v>
      </c>
      <c r="F38" s="89">
        <v>2500</v>
      </c>
      <c r="G38" s="90">
        <v>0</v>
      </c>
      <c r="H38" s="89">
        <v>0</v>
      </c>
      <c r="I38" s="89">
        <v>0</v>
      </c>
      <c r="J38" s="89">
        <v>0</v>
      </c>
      <c r="K38" s="89">
        <v>0</v>
      </c>
    </row>
    <row r="39" spans="1:11">
      <c r="A39" s="87">
        <v>3237</v>
      </c>
      <c r="B39" s="88" t="s">
        <v>55</v>
      </c>
      <c r="C39" s="89">
        <f t="shared" si="11"/>
        <v>18592</v>
      </c>
      <c r="D39" s="89">
        <v>13592</v>
      </c>
      <c r="E39" s="89">
        <v>0</v>
      </c>
      <c r="F39" s="89">
        <v>0</v>
      </c>
      <c r="G39" s="90">
        <v>5000</v>
      </c>
      <c r="H39" s="89">
        <v>0</v>
      </c>
      <c r="I39" s="89">
        <v>0</v>
      </c>
      <c r="J39" s="89">
        <v>0</v>
      </c>
      <c r="K39" s="89">
        <v>0</v>
      </c>
    </row>
    <row r="40" spans="1:11">
      <c r="A40" s="87">
        <v>3238</v>
      </c>
      <c r="B40" s="88" t="s">
        <v>56</v>
      </c>
      <c r="C40" s="89">
        <f t="shared" si="11"/>
        <v>10895</v>
      </c>
      <c r="D40" s="89">
        <v>10895</v>
      </c>
      <c r="E40" s="89">
        <v>0</v>
      </c>
      <c r="F40" s="89">
        <v>0</v>
      </c>
      <c r="G40" s="90">
        <v>0</v>
      </c>
      <c r="H40" s="89">
        <v>0</v>
      </c>
      <c r="I40" s="89">
        <v>0</v>
      </c>
      <c r="J40" s="89">
        <v>0</v>
      </c>
      <c r="K40" s="89">
        <v>0</v>
      </c>
    </row>
    <row r="41" spans="1:11">
      <c r="A41" s="87">
        <v>3239</v>
      </c>
      <c r="B41" s="88" t="s">
        <v>57</v>
      </c>
      <c r="C41" s="89">
        <f t="shared" si="11"/>
        <v>6152</v>
      </c>
      <c r="D41" s="89">
        <v>5000</v>
      </c>
      <c r="E41" s="89">
        <v>0</v>
      </c>
      <c r="F41" s="89">
        <v>1152</v>
      </c>
      <c r="G41" s="90">
        <v>0</v>
      </c>
      <c r="H41" s="89">
        <v>0</v>
      </c>
      <c r="I41" s="89">
        <v>0</v>
      </c>
      <c r="J41" s="89">
        <v>0</v>
      </c>
      <c r="K41" s="89">
        <v>0</v>
      </c>
    </row>
    <row r="42" spans="1:11" s="3" customFormat="1" ht="22.5">
      <c r="A42" s="83">
        <v>324</v>
      </c>
      <c r="B42" s="84" t="s">
        <v>58</v>
      </c>
      <c r="C42" s="85">
        <f>SUM(C43)</f>
        <v>0</v>
      </c>
      <c r="D42" s="85">
        <f t="shared" ref="D42:K42" si="12">SUM(D43)</f>
        <v>0</v>
      </c>
      <c r="E42" s="85">
        <f t="shared" si="12"/>
        <v>0</v>
      </c>
      <c r="F42" s="85">
        <f t="shared" si="12"/>
        <v>0</v>
      </c>
      <c r="G42" s="85">
        <f t="shared" si="12"/>
        <v>0</v>
      </c>
      <c r="H42" s="85">
        <f t="shared" si="12"/>
        <v>0</v>
      </c>
      <c r="I42" s="85">
        <f t="shared" si="12"/>
        <v>0</v>
      </c>
      <c r="J42" s="85">
        <f t="shared" si="12"/>
        <v>0</v>
      </c>
      <c r="K42" s="85">
        <f t="shared" si="12"/>
        <v>0</v>
      </c>
    </row>
    <row r="43" spans="1:11" ht="22.5">
      <c r="A43" s="87">
        <v>3241</v>
      </c>
      <c r="B43" s="88" t="s">
        <v>58</v>
      </c>
      <c r="C43" s="89">
        <f>SUM(D43:K43)</f>
        <v>0</v>
      </c>
      <c r="D43" s="89">
        <v>0</v>
      </c>
      <c r="E43" s="89">
        <v>0</v>
      </c>
      <c r="F43" s="89">
        <v>0</v>
      </c>
      <c r="G43" s="90">
        <v>0</v>
      </c>
      <c r="H43" s="89">
        <v>0</v>
      </c>
      <c r="I43" s="89">
        <v>0</v>
      </c>
      <c r="J43" s="89">
        <v>0</v>
      </c>
      <c r="K43" s="89">
        <v>0</v>
      </c>
    </row>
    <row r="44" spans="1:11" s="79" customFormat="1">
      <c r="A44" s="83">
        <v>329</v>
      </c>
      <c r="B44" s="84" t="s">
        <v>26</v>
      </c>
      <c r="C44" s="85">
        <f t="shared" ref="C44:K44" si="13">SUM(C45:C50)</f>
        <v>59448.5</v>
      </c>
      <c r="D44" s="85">
        <f t="shared" si="13"/>
        <v>24058</v>
      </c>
      <c r="E44" s="85">
        <f t="shared" si="13"/>
        <v>0</v>
      </c>
      <c r="F44" s="85">
        <f t="shared" si="13"/>
        <v>4403</v>
      </c>
      <c r="G44" s="86">
        <f t="shared" si="13"/>
        <v>30987.5</v>
      </c>
      <c r="H44" s="86">
        <f t="shared" si="13"/>
        <v>0</v>
      </c>
      <c r="I44" s="86">
        <f t="shared" si="13"/>
        <v>0</v>
      </c>
      <c r="J44" s="85">
        <f t="shared" si="13"/>
        <v>0</v>
      </c>
      <c r="K44" s="85">
        <f t="shared" si="13"/>
        <v>0</v>
      </c>
    </row>
    <row r="45" spans="1:11">
      <c r="A45" s="87">
        <v>3292</v>
      </c>
      <c r="B45" s="88" t="s">
        <v>59</v>
      </c>
      <c r="C45" s="89">
        <f t="shared" ref="C45:C50" si="14">SUM(D45:K45)</f>
        <v>14516</v>
      </c>
      <c r="D45" s="89">
        <v>11113</v>
      </c>
      <c r="E45" s="89">
        <v>0</v>
      </c>
      <c r="F45" s="89">
        <v>3403</v>
      </c>
      <c r="G45" s="90">
        <v>0</v>
      </c>
      <c r="H45" s="89">
        <v>0</v>
      </c>
      <c r="I45" s="89">
        <v>0</v>
      </c>
      <c r="J45" s="89">
        <v>0</v>
      </c>
      <c r="K45" s="89">
        <v>0</v>
      </c>
    </row>
    <row r="46" spans="1:11">
      <c r="A46" s="87">
        <v>3292</v>
      </c>
      <c r="B46" s="88" t="s">
        <v>94</v>
      </c>
      <c r="C46" s="89">
        <f t="shared" si="14"/>
        <v>3710</v>
      </c>
      <c r="D46" s="89">
        <v>3710</v>
      </c>
      <c r="E46" s="89">
        <v>0</v>
      </c>
      <c r="F46" s="89">
        <v>0</v>
      </c>
      <c r="G46" s="90">
        <v>0</v>
      </c>
      <c r="H46" s="89">
        <v>0</v>
      </c>
      <c r="I46" s="89">
        <v>0</v>
      </c>
      <c r="J46" s="89">
        <v>0</v>
      </c>
      <c r="K46" s="89">
        <v>0</v>
      </c>
    </row>
    <row r="47" spans="1:11">
      <c r="A47" s="87">
        <v>3293</v>
      </c>
      <c r="B47" s="88" t="s">
        <v>60</v>
      </c>
      <c r="C47" s="89">
        <f t="shared" si="14"/>
        <v>3635</v>
      </c>
      <c r="D47" s="89">
        <v>3135</v>
      </c>
      <c r="E47" s="89">
        <v>0</v>
      </c>
      <c r="F47" s="89">
        <v>0</v>
      </c>
      <c r="G47" s="90">
        <v>500</v>
      </c>
      <c r="H47" s="89">
        <v>0</v>
      </c>
      <c r="I47" s="89">
        <v>0</v>
      </c>
      <c r="J47" s="89">
        <v>0</v>
      </c>
      <c r="K47" s="89">
        <v>0</v>
      </c>
    </row>
    <row r="48" spans="1:11">
      <c r="A48" s="87">
        <v>3294</v>
      </c>
      <c r="B48" s="88" t="s">
        <v>87</v>
      </c>
      <c r="C48" s="89">
        <f t="shared" si="14"/>
        <v>1100</v>
      </c>
      <c r="D48" s="89">
        <v>1100</v>
      </c>
      <c r="E48" s="89">
        <v>0</v>
      </c>
      <c r="F48" s="89">
        <v>0</v>
      </c>
      <c r="G48" s="90">
        <v>0</v>
      </c>
      <c r="H48" s="89">
        <v>0</v>
      </c>
      <c r="I48" s="89">
        <v>0</v>
      </c>
      <c r="J48" s="89">
        <v>0</v>
      </c>
      <c r="K48" s="89">
        <v>0</v>
      </c>
    </row>
    <row r="49" spans="1:11">
      <c r="A49" s="87">
        <v>3295</v>
      </c>
      <c r="B49" s="88" t="s">
        <v>61</v>
      </c>
      <c r="C49" s="89">
        <f t="shared" si="14"/>
        <v>32487.5</v>
      </c>
      <c r="D49" s="89">
        <v>2000</v>
      </c>
      <c r="E49" s="89">
        <v>0</v>
      </c>
      <c r="F49" s="89">
        <v>0</v>
      </c>
      <c r="G49" s="90">
        <v>30487.5</v>
      </c>
      <c r="H49" s="89">
        <v>0</v>
      </c>
      <c r="I49" s="89">
        <v>0</v>
      </c>
      <c r="J49" s="89">
        <v>0</v>
      </c>
      <c r="K49" s="89">
        <v>0</v>
      </c>
    </row>
    <row r="50" spans="1:11" ht="12.75" customHeight="1">
      <c r="A50" s="87">
        <v>3299</v>
      </c>
      <c r="B50" s="88" t="s">
        <v>26</v>
      </c>
      <c r="C50" s="89">
        <f t="shared" si="14"/>
        <v>4000</v>
      </c>
      <c r="D50" s="89">
        <v>3000</v>
      </c>
      <c r="E50" s="89">
        <v>0</v>
      </c>
      <c r="F50" s="89">
        <v>1000</v>
      </c>
      <c r="G50" s="90">
        <v>0</v>
      </c>
      <c r="H50" s="89">
        <v>0</v>
      </c>
      <c r="I50" s="89">
        <v>0</v>
      </c>
      <c r="J50" s="89">
        <v>0</v>
      </c>
      <c r="K50" s="89">
        <v>0</v>
      </c>
    </row>
    <row r="51" spans="1:11" s="79" customFormat="1">
      <c r="A51" s="83">
        <v>343</v>
      </c>
      <c r="B51" s="84" t="s">
        <v>27</v>
      </c>
      <c r="C51" s="85">
        <f>C52</f>
        <v>1360</v>
      </c>
      <c r="D51" s="85">
        <f>D52</f>
        <v>1360</v>
      </c>
      <c r="E51" s="85">
        <f t="shared" ref="E51:K51" si="15">E52</f>
        <v>0</v>
      </c>
      <c r="F51" s="85">
        <f t="shared" si="15"/>
        <v>0</v>
      </c>
      <c r="G51" s="86">
        <f t="shared" si="15"/>
        <v>0</v>
      </c>
      <c r="H51" s="86">
        <f t="shared" si="15"/>
        <v>0</v>
      </c>
      <c r="I51" s="85">
        <f t="shared" si="15"/>
        <v>0</v>
      </c>
      <c r="J51" s="85">
        <f t="shared" si="15"/>
        <v>0</v>
      </c>
      <c r="K51" s="85">
        <f t="shared" si="15"/>
        <v>0</v>
      </c>
    </row>
    <row r="52" spans="1:11" ht="12.75" customHeight="1">
      <c r="A52" s="87">
        <v>3431</v>
      </c>
      <c r="B52" s="88" t="s">
        <v>62</v>
      </c>
      <c r="C52" s="89">
        <f>SUM(D52:K52)</f>
        <v>1360</v>
      </c>
      <c r="D52" s="89">
        <v>1360</v>
      </c>
      <c r="E52" s="89">
        <v>0</v>
      </c>
      <c r="F52" s="89">
        <v>0</v>
      </c>
      <c r="G52" s="90">
        <v>0</v>
      </c>
      <c r="H52" s="89">
        <v>0</v>
      </c>
      <c r="I52" s="89">
        <v>0</v>
      </c>
      <c r="J52" s="89">
        <v>0</v>
      </c>
      <c r="K52" s="89">
        <v>0</v>
      </c>
    </row>
    <row r="53" spans="1:11" s="79" customFormat="1" ht="15.6" customHeight="1">
      <c r="A53" s="83">
        <v>372</v>
      </c>
      <c r="B53" s="84" t="s">
        <v>96</v>
      </c>
      <c r="C53" s="85">
        <f>C54</f>
        <v>37420</v>
      </c>
      <c r="D53" s="85">
        <f t="shared" ref="D53:K53" si="16">D54</f>
        <v>7420</v>
      </c>
      <c r="E53" s="85">
        <f t="shared" si="16"/>
        <v>0</v>
      </c>
      <c r="F53" s="85">
        <f t="shared" si="16"/>
        <v>0</v>
      </c>
      <c r="G53" s="86">
        <f t="shared" si="16"/>
        <v>30000</v>
      </c>
      <c r="H53" s="86">
        <f t="shared" si="16"/>
        <v>0</v>
      </c>
      <c r="I53" s="86">
        <f t="shared" si="16"/>
        <v>0</v>
      </c>
      <c r="J53" s="85">
        <f t="shared" si="16"/>
        <v>0</v>
      </c>
      <c r="K53" s="85">
        <f t="shared" si="16"/>
        <v>0</v>
      </c>
    </row>
    <row r="54" spans="1:11" ht="12.75" customHeight="1">
      <c r="A54" s="87">
        <v>3722</v>
      </c>
      <c r="B54" s="88" t="s">
        <v>97</v>
      </c>
      <c r="C54" s="89">
        <f>SUM(D54:K54)</f>
        <v>37420</v>
      </c>
      <c r="D54" s="89">
        <v>7420</v>
      </c>
      <c r="E54" s="89">
        <v>0</v>
      </c>
      <c r="F54" s="89">
        <v>0</v>
      </c>
      <c r="G54" s="90">
        <v>30000</v>
      </c>
      <c r="H54" s="89">
        <v>0</v>
      </c>
      <c r="I54" s="89">
        <v>0</v>
      </c>
      <c r="J54" s="89">
        <v>0</v>
      </c>
      <c r="K54" s="89">
        <v>0</v>
      </c>
    </row>
    <row r="55" spans="1:11" s="92" customFormat="1" ht="22.5">
      <c r="A55" s="83">
        <v>42</v>
      </c>
      <c r="B55" s="84" t="s">
        <v>65</v>
      </c>
      <c r="C55" s="85">
        <f>SUM(C56:C57)</f>
        <v>0</v>
      </c>
      <c r="D55" s="85">
        <f t="shared" ref="D55:K55" si="17">SUM(D56:D57)</f>
        <v>0</v>
      </c>
      <c r="E55" s="85">
        <f t="shared" si="17"/>
        <v>0</v>
      </c>
      <c r="F55" s="85">
        <f t="shared" si="17"/>
        <v>0</v>
      </c>
      <c r="G55" s="85">
        <f t="shared" si="17"/>
        <v>0</v>
      </c>
      <c r="H55" s="85">
        <f t="shared" si="17"/>
        <v>0</v>
      </c>
      <c r="I55" s="85">
        <f t="shared" si="17"/>
        <v>0</v>
      </c>
      <c r="J55" s="85">
        <f t="shared" si="17"/>
        <v>0</v>
      </c>
      <c r="K55" s="85">
        <f t="shared" si="17"/>
        <v>0</v>
      </c>
    </row>
    <row r="56" spans="1:11" s="93" customFormat="1" ht="12.75" customHeight="1">
      <c r="A56" s="87">
        <v>4241</v>
      </c>
      <c r="B56" s="88" t="s">
        <v>89</v>
      </c>
      <c r="C56" s="89">
        <f>SUM(D56:K56)</f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</row>
    <row r="57" spans="1:11" s="93" customFormat="1" ht="12.75" customHeight="1">
      <c r="A57" s="87">
        <v>4221</v>
      </c>
      <c r="B57" s="88" t="s">
        <v>66</v>
      </c>
      <c r="C57" s="89">
        <f>SUM(D57:K57)</f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</row>
    <row r="58" spans="1:11" ht="12.75" customHeight="1">
      <c r="A58" s="87"/>
      <c r="B58" s="88"/>
      <c r="C58" s="89"/>
      <c r="D58" s="89"/>
      <c r="E58" s="89"/>
      <c r="F58" s="89"/>
      <c r="G58" s="90"/>
      <c r="H58" s="89"/>
      <c r="I58" s="89"/>
      <c r="J58" s="89"/>
      <c r="K58" s="89"/>
    </row>
    <row r="59" spans="1:11" ht="12.75" customHeight="1">
      <c r="A59" s="94"/>
      <c r="B59" s="95"/>
      <c r="C59" s="96"/>
      <c r="D59" s="96"/>
      <c r="E59" s="96"/>
      <c r="F59" s="96"/>
      <c r="G59" s="96"/>
      <c r="H59" s="96"/>
      <c r="I59" s="96"/>
      <c r="J59" s="96"/>
      <c r="K59" s="96"/>
    </row>
    <row r="60" spans="1:11" s="79" customFormat="1" ht="29.25" customHeight="1">
      <c r="A60" s="135" t="s">
        <v>102</v>
      </c>
      <c r="B60" s="81" t="s">
        <v>103</v>
      </c>
      <c r="C60" s="82">
        <f>C61</f>
        <v>0</v>
      </c>
      <c r="D60" s="82">
        <f t="shared" ref="D60:K60" si="18">D61</f>
        <v>0</v>
      </c>
      <c r="E60" s="82">
        <f t="shared" si="18"/>
        <v>0</v>
      </c>
      <c r="F60" s="82">
        <f t="shared" si="18"/>
        <v>0</v>
      </c>
      <c r="G60" s="82">
        <f t="shared" si="18"/>
        <v>0</v>
      </c>
      <c r="H60" s="82">
        <f t="shared" si="18"/>
        <v>0</v>
      </c>
      <c r="I60" s="82">
        <f t="shared" si="18"/>
        <v>0</v>
      </c>
      <c r="J60" s="82">
        <f t="shared" si="18"/>
        <v>0</v>
      </c>
      <c r="K60" s="82">
        <f t="shared" si="18"/>
        <v>0</v>
      </c>
    </row>
    <row r="61" spans="1:11" s="92" customFormat="1" ht="24.75" customHeight="1">
      <c r="A61" s="83">
        <v>45</v>
      </c>
      <c r="B61" s="136" t="s">
        <v>71</v>
      </c>
      <c r="C61" s="85">
        <f>C62</f>
        <v>0</v>
      </c>
      <c r="D61" s="85">
        <f t="shared" ref="D61:K61" si="19">D62</f>
        <v>0</v>
      </c>
      <c r="E61" s="85">
        <f t="shared" si="19"/>
        <v>0</v>
      </c>
      <c r="F61" s="85">
        <f t="shared" si="19"/>
        <v>0</v>
      </c>
      <c r="G61" s="85">
        <f t="shared" si="19"/>
        <v>0</v>
      </c>
      <c r="H61" s="85">
        <f t="shared" si="19"/>
        <v>0</v>
      </c>
      <c r="I61" s="85">
        <f t="shared" si="19"/>
        <v>0</v>
      </c>
      <c r="J61" s="85">
        <f t="shared" si="19"/>
        <v>0</v>
      </c>
      <c r="K61" s="85">
        <f t="shared" si="19"/>
        <v>0</v>
      </c>
    </row>
    <row r="62" spans="1:11" s="92" customFormat="1" ht="21.75" customHeight="1">
      <c r="A62" s="83">
        <v>451</v>
      </c>
      <c r="B62" s="136" t="s">
        <v>39</v>
      </c>
      <c r="C62" s="85">
        <f>C63</f>
        <v>0</v>
      </c>
      <c r="D62" s="85">
        <f t="shared" ref="D62:K62" si="20">D63</f>
        <v>0</v>
      </c>
      <c r="E62" s="85">
        <f t="shared" si="20"/>
        <v>0</v>
      </c>
      <c r="F62" s="85">
        <f t="shared" si="20"/>
        <v>0</v>
      </c>
      <c r="G62" s="85">
        <f t="shared" si="20"/>
        <v>0</v>
      </c>
      <c r="H62" s="85">
        <f t="shared" si="20"/>
        <v>0</v>
      </c>
      <c r="I62" s="85">
        <f t="shared" si="20"/>
        <v>0</v>
      </c>
      <c r="J62" s="85">
        <f t="shared" si="20"/>
        <v>0</v>
      </c>
      <c r="K62" s="85">
        <f t="shared" si="20"/>
        <v>0</v>
      </c>
    </row>
    <row r="63" spans="1:11" s="93" customFormat="1" ht="12.75" customHeight="1">
      <c r="A63" s="87">
        <v>4511</v>
      </c>
      <c r="B63" s="88" t="s">
        <v>39</v>
      </c>
      <c r="C63" s="89">
        <f>SUM(D63:K63)</f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</row>
    <row r="64" spans="1:11" ht="12.75" customHeight="1">
      <c r="A64" s="94"/>
      <c r="B64" s="95"/>
      <c r="C64" s="96"/>
      <c r="D64" s="96"/>
      <c r="E64" s="96"/>
      <c r="F64" s="96"/>
      <c r="G64" s="96"/>
      <c r="H64" s="96"/>
      <c r="I64" s="96"/>
      <c r="J64" s="96"/>
      <c r="K64" s="96"/>
    </row>
    <row r="65" spans="1:11" s="79" customFormat="1" ht="29.25" customHeight="1">
      <c r="A65" s="135" t="s">
        <v>102</v>
      </c>
      <c r="B65" s="81" t="s">
        <v>88</v>
      </c>
      <c r="C65" s="82">
        <f>C66</f>
        <v>37310.050000000003</v>
      </c>
      <c r="D65" s="82">
        <f t="shared" ref="D65:K65" si="21">D66</f>
        <v>4072.55</v>
      </c>
      <c r="E65" s="82">
        <f t="shared" si="21"/>
        <v>200</v>
      </c>
      <c r="F65" s="82">
        <f t="shared" si="21"/>
        <v>656.92</v>
      </c>
      <c r="G65" s="82">
        <f t="shared" si="21"/>
        <v>4000</v>
      </c>
      <c r="H65" s="147">
        <f t="shared" si="21"/>
        <v>2300</v>
      </c>
      <c r="I65" s="82">
        <f t="shared" si="21"/>
        <v>1363</v>
      </c>
      <c r="J65" s="82">
        <f t="shared" si="21"/>
        <v>0</v>
      </c>
      <c r="K65" s="82">
        <f t="shared" si="21"/>
        <v>24717.58</v>
      </c>
    </row>
    <row r="66" spans="1:11" s="92" customFormat="1" ht="22.5">
      <c r="A66" s="83">
        <v>42</v>
      </c>
      <c r="B66" s="84" t="s">
        <v>65</v>
      </c>
      <c r="C66" s="85">
        <f>SUM(C67:C73)</f>
        <v>37310.050000000003</v>
      </c>
      <c r="D66" s="85">
        <f t="shared" ref="D66:K66" si="22">SUM(D67:D73)</f>
        <v>4072.55</v>
      </c>
      <c r="E66" s="85">
        <f t="shared" si="22"/>
        <v>200</v>
      </c>
      <c r="F66" s="85">
        <f t="shared" si="22"/>
        <v>656.92</v>
      </c>
      <c r="G66" s="85">
        <f t="shared" si="22"/>
        <v>4000</v>
      </c>
      <c r="H66" s="86">
        <f t="shared" si="22"/>
        <v>2300</v>
      </c>
      <c r="I66" s="85">
        <f t="shared" si="22"/>
        <v>1363</v>
      </c>
      <c r="J66" s="85">
        <f t="shared" si="22"/>
        <v>0</v>
      </c>
      <c r="K66" s="85">
        <f t="shared" si="22"/>
        <v>24717.58</v>
      </c>
    </row>
    <row r="67" spans="1:11" s="93" customFormat="1" ht="12.75" customHeight="1">
      <c r="A67" s="87">
        <v>4221</v>
      </c>
      <c r="B67" s="88" t="s">
        <v>66</v>
      </c>
      <c r="C67" s="89">
        <f t="shared" ref="C67:C73" si="23">SUM(D67:K67)</f>
        <v>29237.5</v>
      </c>
      <c r="D67" s="89">
        <v>0</v>
      </c>
      <c r="E67" s="89">
        <v>200</v>
      </c>
      <c r="F67" s="89">
        <v>656.92</v>
      </c>
      <c r="G67" s="89">
        <v>0</v>
      </c>
      <c r="H67" s="90">
        <v>2300</v>
      </c>
      <c r="I67" s="89">
        <v>1363</v>
      </c>
      <c r="J67" s="89">
        <v>0</v>
      </c>
      <c r="K67" s="89">
        <v>24717.58</v>
      </c>
    </row>
    <row r="68" spans="1:11" s="93" customFormat="1" ht="12.75" customHeight="1">
      <c r="A68" s="87">
        <v>4222</v>
      </c>
      <c r="B68" s="88" t="s">
        <v>67</v>
      </c>
      <c r="C68" s="89">
        <f t="shared" si="23"/>
        <v>4072.55</v>
      </c>
      <c r="D68" s="89">
        <v>4072.55</v>
      </c>
      <c r="E68" s="89">
        <v>0</v>
      </c>
      <c r="F68" s="89">
        <v>0</v>
      </c>
      <c r="G68" s="89">
        <v>0</v>
      </c>
      <c r="H68" s="90">
        <v>0</v>
      </c>
      <c r="I68" s="89">
        <v>0</v>
      </c>
      <c r="J68" s="89">
        <v>0</v>
      </c>
      <c r="K68" s="89">
        <v>0</v>
      </c>
    </row>
    <row r="69" spans="1:11" s="93" customFormat="1" ht="12.75" customHeight="1">
      <c r="A69" s="87">
        <v>4223</v>
      </c>
      <c r="B69" s="88" t="s">
        <v>68</v>
      </c>
      <c r="C69" s="89">
        <f t="shared" si="23"/>
        <v>0</v>
      </c>
      <c r="D69" s="89">
        <v>0</v>
      </c>
      <c r="E69" s="89">
        <v>0</v>
      </c>
      <c r="F69" s="89">
        <v>0</v>
      </c>
      <c r="G69" s="89">
        <v>0</v>
      </c>
      <c r="H69" s="90">
        <v>0</v>
      </c>
      <c r="I69" s="89">
        <v>0</v>
      </c>
      <c r="J69" s="89">
        <v>0</v>
      </c>
      <c r="K69" s="89">
        <v>0</v>
      </c>
    </row>
    <row r="70" spans="1:11" s="93" customFormat="1" ht="12.75" customHeight="1">
      <c r="A70" s="87">
        <v>4224</v>
      </c>
      <c r="B70" s="88" t="s">
        <v>69</v>
      </c>
      <c r="C70" s="89">
        <f t="shared" si="23"/>
        <v>0</v>
      </c>
      <c r="D70" s="89">
        <v>0</v>
      </c>
      <c r="E70" s="89">
        <v>0</v>
      </c>
      <c r="F70" s="89">
        <v>0</v>
      </c>
      <c r="G70" s="89">
        <v>0</v>
      </c>
      <c r="H70" s="90">
        <v>0</v>
      </c>
      <c r="I70" s="89">
        <v>0</v>
      </c>
      <c r="J70" s="89">
        <v>0</v>
      </c>
      <c r="K70" s="89">
        <v>0</v>
      </c>
    </row>
    <row r="71" spans="1:11" s="93" customFormat="1" ht="12.75" customHeight="1">
      <c r="A71" s="87">
        <v>4226</v>
      </c>
      <c r="B71" s="88" t="s">
        <v>70</v>
      </c>
      <c r="C71" s="89">
        <f t="shared" si="23"/>
        <v>0</v>
      </c>
      <c r="D71" s="89">
        <v>0</v>
      </c>
      <c r="E71" s="89">
        <v>0</v>
      </c>
      <c r="F71" s="89">
        <v>0</v>
      </c>
      <c r="G71" s="89">
        <v>0</v>
      </c>
      <c r="H71" s="90">
        <v>0</v>
      </c>
      <c r="I71" s="89">
        <v>0</v>
      </c>
      <c r="J71" s="89">
        <v>0</v>
      </c>
      <c r="K71" s="89">
        <v>0</v>
      </c>
    </row>
    <row r="72" spans="1:11" s="93" customFormat="1" ht="12.75" customHeight="1">
      <c r="A72" s="87">
        <v>4227</v>
      </c>
      <c r="B72" s="88" t="s">
        <v>38</v>
      </c>
      <c r="C72" s="89">
        <f t="shared" si="23"/>
        <v>0</v>
      </c>
      <c r="D72" s="89">
        <v>0</v>
      </c>
      <c r="E72" s="89">
        <v>0</v>
      </c>
      <c r="F72" s="89">
        <v>0</v>
      </c>
      <c r="G72" s="89">
        <v>0</v>
      </c>
      <c r="H72" s="90">
        <v>0</v>
      </c>
      <c r="I72" s="89">
        <v>0</v>
      </c>
      <c r="J72" s="89">
        <v>0</v>
      </c>
      <c r="K72" s="89">
        <v>0</v>
      </c>
    </row>
    <row r="73" spans="1:11" s="93" customFormat="1" ht="12.75" customHeight="1">
      <c r="A73" s="87">
        <v>4241</v>
      </c>
      <c r="B73" s="88" t="s">
        <v>89</v>
      </c>
      <c r="C73" s="89">
        <f t="shared" si="23"/>
        <v>4000</v>
      </c>
      <c r="D73" s="89">
        <v>0</v>
      </c>
      <c r="E73" s="89">
        <v>0</v>
      </c>
      <c r="F73" s="89">
        <v>0</v>
      </c>
      <c r="G73" s="89">
        <v>4000</v>
      </c>
      <c r="H73" s="90">
        <v>0</v>
      </c>
      <c r="I73" s="89">
        <v>0</v>
      </c>
      <c r="J73" s="89">
        <v>0</v>
      </c>
      <c r="K73" s="89">
        <v>0</v>
      </c>
    </row>
    <row r="74" spans="1:11" s="79" customFormat="1" ht="29.25" customHeight="1">
      <c r="A74" s="135" t="s">
        <v>31</v>
      </c>
      <c r="B74" s="81" t="s">
        <v>104</v>
      </c>
      <c r="C74" s="82">
        <f>C75+C77</f>
        <v>230000</v>
      </c>
      <c r="D74" s="82">
        <f t="shared" ref="D74:K74" si="24">D75+D77</f>
        <v>0</v>
      </c>
      <c r="E74" s="82">
        <f t="shared" si="24"/>
        <v>0</v>
      </c>
      <c r="F74" s="82">
        <f t="shared" si="24"/>
        <v>0</v>
      </c>
      <c r="G74" s="82">
        <f t="shared" si="24"/>
        <v>230000</v>
      </c>
      <c r="H74" s="147">
        <f t="shared" si="24"/>
        <v>0</v>
      </c>
      <c r="I74" s="82">
        <f t="shared" si="24"/>
        <v>0</v>
      </c>
      <c r="J74" s="82">
        <f t="shared" si="24"/>
        <v>0</v>
      </c>
      <c r="K74" s="82">
        <f t="shared" si="24"/>
        <v>0</v>
      </c>
    </row>
    <row r="75" spans="1:11" s="92" customFormat="1" ht="23.25" customHeight="1">
      <c r="A75" s="83">
        <v>37</v>
      </c>
      <c r="B75" s="138" t="s">
        <v>63</v>
      </c>
      <c r="C75" s="85">
        <f>C76</f>
        <v>150000</v>
      </c>
      <c r="D75" s="85">
        <f t="shared" ref="D75:K75" si="25">D76</f>
        <v>0</v>
      </c>
      <c r="E75" s="85">
        <f t="shared" si="25"/>
        <v>0</v>
      </c>
      <c r="F75" s="85">
        <f t="shared" si="25"/>
        <v>0</v>
      </c>
      <c r="G75" s="85">
        <f t="shared" si="25"/>
        <v>150000</v>
      </c>
      <c r="H75" s="85">
        <f t="shared" si="25"/>
        <v>0</v>
      </c>
      <c r="I75" s="85">
        <f t="shared" si="25"/>
        <v>0</v>
      </c>
      <c r="J75" s="85">
        <f t="shared" si="25"/>
        <v>0</v>
      </c>
      <c r="K75" s="85">
        <f t="shared" si="25"/>
        <v>0</v>
      </c>
    </row>
    <row r="76" spans="1:11" s="93" customFormat="1" ht="16.5" customHeight="1">
      <c r="A76" s="144" t="s">
        <v>64</v>
      </c>
      <c r="B76" s="145" t="s">
        <v>105</v>
      </c>
      <c r="C76" s="89">
        <f>SUM(D76:K76)</f>
        <v>150000</v>
      </c>
      <c r="D76" s="89">
        <v>0</v>
      </c>
      <c r="E76" s="89">
        <v>0</v>
      </c>
      <c r="F76" s="89">
        <v>0</v>
      </c>
      <c r="G76" s="89">
        <v>150000</v>
      </c>
      <c r="H76" s="89">
        <v>0</v>
      </c>
      <c r="I76" s="89">
        <v>0</v>
      </c>
      <c r="J76" s="89">
        <v>0</v>
      </c>
      <c r="K76" s="89">
        <v>0</v>
      </c>
    </row>
    <row r="77" spans="1:11" s="92" customFormat="1" ht="12.75" customHeight="1">
      <c r="A77" s="83">
        <v>42</v>
      </c>
      <c r="B77" s="84" t="s">
        <v>89</v>
      </c>
      <c r="C77" s="85">
        <f>C78</f>
        <v>80000</v>
      </c>
      <c r="D77" s="85">
        <f t="shared" ref="D77:K77" si="26">D78</f>
        <v>0</v>
      </c>
      <c r="E77" s="85">
        <f t="shared" si="26"/>
        <v>0</v>
      </c>
      <c r="F77" s="85">
        <f t="shared" si="26"/>
        <v>0</v>
      </c>
      <c r="G77" s="85">
        <f t="shared" si="26"/>
        <v>80000</v>
      </c>
      <c r="H77" s="85">
        <f t="shared" si="26"/>
        <v>0</v>
      </c>
      <c r="I77" s="85">
        <f t="shared" si="26"/>
        <v>0</v>
      </c>
      <c r="J77" s="85">
        <f t="shared" si="26"/>
        <v>0</v>
      </c>
      <c r="K77" s="85">
        <f t="shared" si="26"/>
        <v>0</v>
      </c>
    </row>
    <row r="78" spans="1:11" s="93" customFormat="1" ht="12.75" customHeight="1">
      <c r="A78" s="137">
        <v>4241</v>
      </c>
      <c r="B78" s="88" t="s">
        <v>89</v>
      </c>
      <c r="C78" s="89">
        <f>SUM(D78:K78)</f>
        <v>80000</v>
      </c>
      <c r="D78" s="89">
        <v>0</v>
      </c>
      <c r="E78" s="89">
        <v>0</v>
      </c>
      <c r="F78" s="89">
        <v>0</v>
      </c>
      <c r="G78" s="89">
        <v>80000</v>
      </c>
      <c r="H78" s="89">
        <v>0</v>
      </c>
      <c r="I78" s="89">
        <v>0</v>
      </c>
      <c r="J78" s="89">
        <v>0</v>
      </c>
      <c r="K78" s="89">
        <v>0</v>
      </c>
    </row>
    <row r="79" spans="1:11" ht="12.75" customHeight="1">
      <c r="A79" s="97"/>
      <c r="B79" s="98"/>
      <c r="C79" s="96"/>
      <c r="D79" s="96"/>
      <c r="E79" s="96"/>
      <c r="F79" s="96"/>
      <c r="G79" s="96"/>
      <c r="H79" s="96"/>
      <c r="I79" s="96"/>
      <c r="J79" s="96"/>
      <c r="K79" s="96"/>
    </row>
    <row r="80" spans="1:11" s="79" customFormat="1" ht="30.75" customHeight="1">
      <c r="A80" s="99" t="s">
        <v>32</v>
      </c>
      <c r="B80" s="100" t="s">
        <v>90</v>
      </c>
      <c r="C80" s="78">
        <f>C82+C101+C121+C159+C165+C147</f>
        <v>791780.19</v>
      </c>
      <c r="D80" s="78">
        <f t="shared" ref="D80:K80" si="27">D82+D101+D121+D159+D165+D147</f>
        <v>167802.84</v>
      </c>
      <c r="E80" s="78">
        <f t="shared" si="27"/>
        <v>0</v>
      </c>
      <c r="F80" s="78">
        <f t="shared" si="27"/>
        <v>0</v>
      </c>
      <c r="G80" s="78">
        <f t="shared" si="27"/>
        <v>275700</v>
      </c>
      <c r="H80" s="78">
        <f t="shared" si="27"/>
        <v>0</v>
      </c>
      <c r="I80" s="78">
        <f t="shared" si="27"/>
        <v>0</v>
      </c>
      <c r="J80" s="78">
        <f t="shared" si="27"/>
        <v>0</v>
      </c>
      <c r="K80" s="78">
        <f t="shared" si="27"/>
        <v>348277.35</v>
      </c>
    </row>
    <row r="81" spans="1:11" s="79" customFormat="1">
      <c r="A81" s="101"/>
      <c r="B81" s="102"/>
      <c r="C81" s="103"/>
      <c r="D81" s="103"/>
      <c r="E81" s="103"/>
      <c r="F81" s="103"/>
      <c r="G81" s="103"/>
      <c r="H81" s="103"/>
      <c r="I81" s="103"/>
      <c r="J81" s="103"/>
      <c r="K81" s="103"/>
    </row>
    <row r="82" spans="1:11" s="79" customFormat="1" ht="29.25" customHeight="1">
      <c r="A82" s="104" t="s">
        <v>31</v>
      </c>
      <c r="B82" s="105" t="s">
        <v>91</v>
      </c>
      <c r="C82" s="82">
        <f>C83+C88</f>
        <v>234000</v>
      </c>
      <c r="D82" s="82">
        <f t="shared" ref="D82:K82" si="28">D83+D88</f>
        <v>0</v>
      </c>
      <c r="E82" s="82">
        <f t="shared" si="28"/>
        <v>0</v>
      </c>
      <c r="F82" s="82">
        <f t="shared" si="28"/>
        <v>0</v>
      </c>
      <c r="G82" s="82">
        <f t="shared" si="28"/>
        <v>234000</v>
      </c>
      <c r="H82" s="82">
        <f t="shared" si="28"/>
        <v>0</v>
      </c>
      <c r="I82" s="82">
        <f t="shared" si="28"/>
        <v>0</v>
      </c>
      <c r="J82" s="82">
        <f t="shared" si="28"/>
        <v>0</v>
      </c>
      <c r="K82" s="82">
        <f t="shared" si="28"/>
        <v>0</v>
      </c>
    </row>
    <row r="83" spans="1:11" s="92" customFormat="1" ht="11.25">
      <c r="A83" s="106">
        <v>31</v>
      </c>
      <c r="B83" s="107" t="s">
        <v>20</v>
      </c>
      <c r="C83" s="85">
        <f>SUM(C84:C87)</f>
        <v>227950</v>
      </c>
      <c r="D83" s="85">
        <f t="shared" ref="D83:K83" si="29">SUM(D84:D87)</f>
        <v>0</v>
      </c>
      <c r="E83" s="85">
        <f t="shared" si="29"/>
        <v>0</v>
      </c>
      <c r="F83" s="85">
        <f t="shared" si="29"/>
        <v>0</v>
      </c>
      <c r="G83" s="85">
        <f t="shared" si="29"/>
        <v>227950</v>
      </c>
      <c r="H83" s="85">
        <f t="shared" si="29"/>
        <v>0</v>
      </c>
      <c r="I83" s="85">
        <f t="shared" si="29"/>
        <v>0</v>
      </c>
      <c r="J83" s="85">
        <f t="shared" si="29"/>
        <v>0</v>
      </c>
      <c r="K83" s="85">
        <f t="shared" si="29"/>
        <v>0</v>
      </c>
    </row>
    <row r="84" spans="1:11" s="93" customFormat="1" ht="11.25">
      <c r="A84" s="108">
        <v>3111</v>
      </c>
      <c r="B84" s="109" t="s">
        <v>33</v>
      </c>
      <c r="C84" s="89">
        <f>SUM(D84:K84)</f>
        <v>190000</v>
      </c>
      <c r="D84" s="89">
        <v>0</v>
      </c>
      <c r="E84" s="89">
        <v>0</v>
      </c>
      <c r="F84" s="89">
        <v>0</v>
      </c>
      <c r="G84" s="89">
        <v>190000</v>
      </c>
      <c r="H84" s="89">
        <v>0</v>
      </c>
      <c r="I84" s="89">
        <v>0</v>
      </c>
      <c r="J84" s="89">
        <v>0</v>
      </c>
      <c r="K84" s="89">
        <v>0</v>
      </c>
    </row>
    <row r="85" spans="1:11" s="93" customFormat="1" ht="11.25">
      <c r="A85" s="108">
        <v>3121</v>
      </c>
      <c r="B85" s="110" t="s">
        <v>21</v>
      </c>
      <c r="C85" s="89">
        <f>SUM(D85:K85)</f>
        <v>6600</v>
      </c>
      <c r="D85" s="89">
        <v>0</v>
      </c>
      <c r="E85" s="89">
        <v>0</v>
      </c>
      <c r="F85" s="89">
        <v>0</v>
      </c>
      <c r="G85" s="89">
        <v>6600</v>
      </c>
      <c r="H85" s="89">
        <v>0</v>
      </c>
      <c r="I85" s="89">
        <v>0</v>
      </c>
      <c r="J85" s="89">
        <v>0</v>
      </c>
      <c r="K85" s="89">
        <v>0</v>
      </c>
    </row>
    <row r="86" spans="1:11" s="93" customFormat="1" ht="11.25">
      <c r="A86" s="108">
        <v>3132</v>
      </c>
      <c r="B86" s="110" t="s">
        <v>34</v>
      </c>
      <c r="C86" s="89">
        <f>SUM(D86:K86)</f>
        <v>31350</v>
      </c>
      <c r="D86" s="89">
        <v>0</v>
      </c>
      <c r="E86" s="89">
        <v>0</v>
      </c>
      <c r="F86" s="89">
        <v>0</v>
      </c>
      <c r="G86" s="89">
        <v>31350</v>
      </c>
      <c r="H86" s="89">
        <v>0</v>
      </c>
      <c r="I86" s="89">
        <v>0</v>
      </c>
      <c r="J86" s="89">
        <v>0</v>
      </c>
      <c r="K86" s="89">
        <v>0</v>
      </c>
    </row>
    <row r="87" spans="1:11" s="93" customFormat="1" ht="22.5">
      <c r="A87" s="108">
        <v>3133</v>
      </c>
      <c r="B87" s="110" t="s">
        <v>35</v>
      </c>
      <c r="C87" s="89">
        <f>SUM(D87:K87)</f>
        <v>0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</row>
    <row r="88" spans="1:11" s="92" customFormat="1" ht="11.25">
      <c r="A88" s="106">
        <v>32</v>
      </c>
      <c r="B88" s="107" t="s">
        <v>22</v>
      </c>
      <c r="C88" s="85">
        <f>C89+C93+C96+C98</f>
        <v>6050</v>
      </c>
      <c r="D88" s="85">
        <f t="shared" ref="D88:K88" si="30">D89+D93+D96+D98</f>
        <v>0</v>
      </c>
      <c r="E88" s="85">
        <f t="shared" si="30"/>
        <v>0</v>
      </c>
      <c r="F88" s="85">
        <f t="shared" si="30"/>
        <v>0</v>
      </c>
      <c r="G88" s="85">
        <f t="shared" si="30"/>
        <v>6050</v>
      </c>
      <c r="H88" s="85">
        <f t="shared" si="30"/>
        <v>0</v>
      </c>
      <c r="I88" s="85">
        <f t="shared" si="30"/>
        <v>0</v>
      </c>
      <c r="J88" s="85">
        <f t="shared" si="30"/>
        <v>0</v>
      </c>
      <c r="K88" s="85">
        <f t="shared" si="30"/>
        <v>0</v>
      </c>
    </row>
    <row r="89" spans="1:11" s="92" customFormat="1" ht="11.25">
      <c r="A89" s="106">
        <v>321</v>
      </c>
      <c r="B89" s="107" t="s">
        <v>23</v>
      </c>
      <c r="C89" s="85">
        <f>SUM(C90:C92)</f>
        <v>1860</v>
      </c>
      <c r="D89" s="85">
        <f t="shared" ref="D89:K89" si="31">SUM(D90:D92)</f>
        <v>0</v>
      </c>
      <c r="E89" s="85">
        <f t="shared" si="31"/>
        <v>0</v>
      </c>
      <c r="F89" s="85">
        <f t="shared" si="31"/>
        <v>0</v>
      </c>
      <c r="G89" s="85">
        <f t="shared" si="31"/>
        <v>1860</v>
      </c>
      <c r="H89" s="85">
        <f t="shared" si="31"/>
        <v>0</v>
      </c>
      <c r="I89" s="85">
        <f t="shared" si="31"/>
        <v>0</v>
      </c>
      <c r="J89" s="85">
        <f t="shared" si="31"/>
        <v>0</v>
      </c>
      <c r="K89" s="85">
        <f t="shared" si="31"/>
        <v>0</v>
      </c>
    </row>
    <row r="90" spans="1:11" s="93" customFormat="1" ht="11.25">
      <c r="A90" s="108">
        <v>3211</v>
      </c>
      <c r="B90" s="110" t="s">
        <v>44</v>
      </c>
      <c r="C90" s="89">
        <f>SUM(D90:K90)</f>
        <v>0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</row>
    <row r="91" spans="1:11" s="93" customFormat="1" ht="11.25">
      <c r="A91" s="108">
        <v>3212</v>
      </c>
      <c r="B91" s="110" t="s">
        <v>81</v>
      </c>
      <c r="C91" s="89">
        <f>SUM(D91:K91)</f>
        <v>1860</v>
      </c>
      <c r="D91" s="89">
        <v>0</v>
      </c>
      <c r="E91" s="89">
        <v>0</v>
      </c>
      <c r="F91" s="89">
        <v>0</v>
      </c>
      <c r="G91" s="89">
        <v>1860</v>
      </c>
      <c r="H91" s="89">
        <v>0</v>
      </c>
      <c r="I91" s="89">
        <v>0</v>
      </c>
      <c r="J91" s="89">
        <v>0</v>
      </c>
      <c r="K91" s="89">
        <v>0</v>
      </c>
    </row>
    <row r="92" spans="1:11" s="93" customFormat="1" ht="11.25">
      <c r="A92" s="108">
        <v>3213</v>
      </c>
      <c r="B92" s="110" t="s">
        <v>45</v>
      </c>
      <c r="C92" s="89">
        <f>SUM(D92:K92)</f>
        <v>0</v>
      </c>
      <c r="D92" s="89">
        <v>0</v>
      </c>
      <c r="E92" s="89">
        <v>0</v>
      </c>
      <c r="F92" s="89">
        <v>0</v>
      </c>
      <c r="G92" s="89">
        <v>0</v>
      </c>
      <c r="H92" s="89">
        <v>0</v>
      </c>
      <c r="I92" s="89">
        <v>0</v>
      </c>
      <c r="J92" s="89">
        <v>0</v>
      </c>
      <c r="K92" s="89">
        <v>0</v>
      </c>
    </row>
    <row r="93" spans="1:11" s="92" customFormat="1" ht="11.25">
      <c r="A93" s="106">
        <v>322</v>
      </c>
      <c r="B93" s="107" t="s">
        <v>24</v>
      </c>
      <c r="C93" s="85">
        <f>SUM(C94:C95)</f>
        <v>1520</v>
      </c>
      <c r="D93" s="85">
        <f t="shared" ref="D93:K93" si="32">SUM(D94:D95)</f>
        <v>0</v>
      </c>
      <c r="E93" s="85">
        <f t="shared" si="32"/>
        <v>0</v>
      </c>
      <c r="F93" s="85">
        <f t="shared" si="32"/>
        <v>0</v>
      </c>
      <c r="G93" s="85">
        <f t="shared" si="32"/>
        <v>1520</v>
      </c>
      <c r="H93" s="85">
        <f t="shared" si="32"/>
        <v>0</v>
      </c>
      <c r="I93" s="85">
        <f t="shared" si="32"/>
        <v>0</v>
      </c>
      <c r="J93" s="85">
        <f t="shared" si="32"/>
        <v>0</v>
      </c>
      <c r="K93" s="85">
        <f t="shared" si="32"/>
        <v>0</v>
      </c>
    </row>
    <row r="94" spans="1:11" s="93" customFormat="1" ht="11.25">
      <c r="A94" s="108">
        <v>3221</v>
      </c>
      <c r="B94" s="110" t="s">
        <v>36</v>
      </c>
      <c r="C94" s="89">
        <f>SUM(D94:K94)</f>
        <v>1520</v>
      </c>
      <c r="D94" s="89">
        <v>0</v>
      </c>
      <c r="E94" s="89">
        <v>0</v>
      </c>
      <c r="F94" s="89">
        <v>0</v>
      </c>
      <c r="G94" s="89">
        <v>1520</v>
      </c>
      <c r="H94" s="89">
        <v>0</v>
      </c>
      <c r="I94" s="89">
        <v>0</v>
      </c>
      <c r="J94" s="89">
        <v>0</v>
      </c>
      <c r="K94" s="89">
        <v>0</v>
      </c>
    </row>
    <row r="95" spans="1:11" s="93" customFormat="1" ht="11.25">
      <c r="A95" s="108">
        <v>3222</v>
      </c>
      <c r="B95" s="110" t="s">
        <v>37</v>
      </c>
      <c r="C95" s="89">
        <f>SUM(D95:K95)</f>
        <v>0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</row>
    <row r="96" spans="1:11" s="92" customFormat="1" ht="11.25">
      <c r="A96" s="106">
        <v>323</v>
      </c>
      <c r="B96" s="107" t="s">
        <v>25</v>
      </c>
      <c r="C96" s="85">
        <f>SUM(C97)</f>
        <v>2670</v>
      </c>
      <c r="D96" s="85">
        <f t="shared" ref="D96:K96" si="33">SUM(D97)</f>
        <v>0</v>
      </c>
      <c r="E96" s="85">
        <f t="shared" si="33"/>
        <v>0</v>
      </c>
      <c r="F96" s="85">
        <f t="shared" si="33"/>
        <v>0</v>
      </c>
      <c r="G96" s="85">
        <f t="shared" si="33"/>
        <v>2670</v>
      </c>
      <c r="H96" s="85">
        <f t="shared" si="33"/>
        <v>0</v>
      </c>
      <c r="I96" s="85">
        <f t="shared" si="33"/>
        <v>0</v>
      </c>
      <c r="J96" s="85">
        <f t="shared" si="33"/>
        <v>0</v>
      </c>
      <c r="K96" s="85">
        <f t="shared" si="33"/>
        <v>0</v>
      </c>
    </row>
    <row r="97" spans="1:11" s="93" customFormat="1" ht="11.25">
      <c r="A97" s="108" t="s">
        <v>53</v>
      </c>
      <c r="B97" s="110" t="s">
        <v>54</v>
      </c>
      <c r="C97" s="89">
        <f>SUM(D97:K97)</f>
        <v>2670</v>
      </c>
      <c r="D97" s="89">
        <v>0</v>
      </c>
      <c r="E97" s="89">
        <v>0</v>
      </c>
      <c r="F97" s="89">
        <v>0</v>
      </c>
      <c r="G97" s="89">
        <v>2670</v>
      </c>
      <c r="H97" s="89">
        <v>0</v>
      </c>
      <c r="I97" s="89">
        <v>0</v>
      </c>
      <c r="J97" s="89">
        <v>0</v>
      </c>
      <c r="K97" s="89">
        <v>0</v>
      </c>
    </row>
    <row r="98" spans="1:11" s="92" customFormat="1" ht="11.25">
      <c r="A98" s="106">
        <v>329</v>
      </c>
      <c r="B98" s="107" t="s">
        <v>26</v>
      </c>
      <c r="C98" s="85">
        <f>SUM(C99)</f>
        <v>0</v>
      </c>
      <c r="D98" s="85">
        <f t="shared" ref="D98:K98" si="34">SUM(D99)</f>
        <v>0</v>
      </c>
      <c r="E98" s="85">
        <f t="shared" si="34"/>
        <v>0</v>
      </c>
      <c r="F98" s="85">
        <f t="shared" si="34"/>
        <v>0</v>
      </c>
      <c r="G98" s="85">
        <f t="shared" si="34"/>
        <v>0</v>
      </c>
      <c r="H98" s="85">
        <f t="shared" si="34"/>
        <v>0</v>
      </c>
      <c r="I98" s="85">
        <f t="shared" si="34"/>
        <v>0</v>
      </c>
      <c r="J98" s="85">
        <f t="shared" si="34"/>
        <v>0</v>
      </c>
      <c r="K98" s="85">
        <f t="shared" si="34"/>
        <v>0</v>
      </c>
    </row>
    <row r="99" spans="1:11" s="93" customFormat="1" ht="12.75" customHeight="1">
      <c r="A99" s="108">
        <v>3299</v>
      </c>
      <c r="B99" s="110" t="s">
        <v>26</v>
      </c>
      <c r="C99" s="89">
        <f>SUM(D99:K99)</f>
        <v>0</v>
      </c>
      <c r="D99" s="89">
        <v>0</v>
      </c>
      <c r="E99" s="89">
        <v>0</v>
      </c>
      <c r="F99" s="89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</row>
    <row r="100" spans="1:11">
      <c r="A100" s="111"/>
      <c r="B100" s="98"/>
      <c r="C100" s="96"/>
      <c r="D100" s="96"/>
      <c r="E100" s="96"/>
      <c r="F100" s="96"/>
      <c r="G100" s="96"/>
      <c r="H100" s="96"/>
      <c r="I100" s="96"/>
      <c r="J100" s="96"/>
      <c r="K100" s="96"/>
    </row>
    <row r="101" spans="1:11" s="79" customFormat="1" ht="29.25" customHeight="1">
      <c r="A101" s="104" t="s">
        <v>31</v>
      </c>
      <c r="B101" s="105" t="s">
        <v>92</v>
      </c>
      <c r="C101" s="82">
        <f>C102+C107</f>
        <v>145802.84</v>
      </c>
      <c r="D101" s="82">
        <f t="shared" ref="D101" si="35">D102+D107</f>
        <v>145802.84</v>
      </c>
      <c r="E101" s="82">
        <f t="shared" ref="E101" si="36">E102+E107</f>
        <v>0</v>
      </c>
      <c r="F101" s="82">
        <f t="shared" ref="F101" si="37">F102+F107</f>
        <v>0</v>
      </c>
      <c r="G101" s="82">
        <f t="shared" ref="G101" si="38">G102+G107</f>
        <v>0</v>
      </c>
      <c r="H101" s="82">
        <f t="shared" ref="H101" si="39">H102+H107</f>
        <v>0</v>
      </c>
      <c r="I101" s="82">
        <f t="shared" ref="I101" si="40">I102+I107</f>
        <v>0</v>
      </c>
      <c r="J101" s="82">
        <f t="shared" ref="J101" si="41">J102+J107</f>
        <v>0</v>
      </c>
      <c r="K101" s="82">
        <f t="shared" ref="K101" si="42">K102+K107</f>
        <v>0</v>
      </c>
    </row>
    <row r="102" spans="1:11" s="92" customFormat="1" ht="11.25">
      <c r="A102" s="106">
        <v>31</v>
      </c>
      <c r="B102" s="107" t="s">
        <v>20</v>
      </c>
      <c r="C102" s="85">
        <f>SUM(C103:C106)</f>
        <v>141502.84</v>
      </c>
      <c r="D102" s="85">
        <f t="shared" ref="D102" si="43">SUM(D103:D106)</f>
        <v>141502.84</v>
      </c>
      <c r="E102" s="85">
        <f t="shared" ref="E102" si="44">SUM(E103:E106)</f>
        <v>0</v>
      </c>
      <c r="F102" s="85">
        <f t="shared" ref="F102" si="45">SUM(F103:F106)</f>
        <v>0</v>
      </c>
      <c r="G102" s="85">
        <f t="shared" ref="G102" si="46">SUM(G103:G106)</f>
        <v>0</v>
      </c>
      <c r="H102" s="85">
        <f t="shared" ref="H102" si="47">SUM(H103:H106)</f>
        <v>0</v>
      </c>
      <c r="I102" s="85">
        <f t="shared" ref="I102" si="48">SUM(I103:I106)</f>
        <v>0</v>
      </c>
      <c r="J102" s="85">
        <f t="shared" ref="J102" si="49">SUM(J103:J106)</f>
        <v>0</v>
      </c>
      <c r="K102" s="85">
        <f t="shared" ref="K102" si="50">SUM(K103:K106)</f>
        <v>0</v>
      </c>
    </row>
    <row r="103" spans="1:11" s="93" customFormat="1" ht="11.25">
      <c r="A103" s="108">
        <v>3111</v>
      </c>
      <c r="B103" s="109" t="s">
        <v>33</v>
      </c>
      <c r="C103" s="89">
        <f>SUM(D103:K103)</f>
        <v>113907.95</v>
      </c>
      <c r="D103" s="89">
        <v>113907.95</v>
      </c>
      <c r="E103" s="89">
        <v>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</row>
    <row r="104" spans="1:11" s="93" customFormat="1" ht="11.25">
      <c r="A104" s="108">
        <v>3121</v>
      </c>
      <c r="B104" s="110" t="s">
        <v>21</v>
      </c>
      <c r="C104" s="89">
        <f>SUM(D104:K104)</f>
        <v>8800</v>
      </c>
      <c r="D104" s="89">
        <v>8800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</row>
    <row r="105" spans="1:11" s="93" customFormat="1" ht="11.25">
      <c r="A105" s="108">
        <v>3132</v>
      </c>
      <c r="B105" s="110" t="s">
        <v>34</v>
      </c>
      <c r="C105" s="89">
        <f>SUM(D105:K105)</f>
        <v>18794.89</v>
      </c>
      <c r="D105" s="89">
        <v>18794.89</v>
      </c>
      <c r="E105" s="89">
        <v>0</v>
      </c>
      <c r="F105" s="89">
        <v>0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</row>
    <row r="106" spans="1:11" s="93" customFormat="1" ht="22.5">
      <c r="A106" s="108">
        <v>3133</v>
      </c>
      <c r="B106" s="110" t="s">
        <v>35</v>
      </c>
      <c r="C106" s="89">
        <f>SUM(D106:K106)</f>
        <v>0</v>
      </c>
      <c r="D106" s="89">
        <v>0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0</v>
      </c>
      <c r="K106" s="89">
        <v>0</v>
      </c>
    </row>
    <row r="107" spans="1:11" s="92" customFormat="1" ht="11.25">
      <c r="A107" s="106">
        <v>32</v>
      </c>
      <c r="B107" s="107" t="s">
        <v>22</v>
      </c>
      <c r="C107" s="85">
        <f>C108+C112+C115+C117</f>
        <v>4300</v>
      </c>
      <c r="D107" s="85">
        <f t="shared" ref="D107" si="51">D108+D112+D115+D117</f>
        <v>4300</v>
      </c>
      <c r="E107" s="85">
        <f t="shared" ref="E107" si="52">E108+E112+E115+E117</f>
        <v>0</v>
      </c>
      <c r="F107" s="85">
        <f t="shared" ref="F107" si="53">F108+F112+F115+F117</f>
        <v>0</v>
      </c>
      <c r="G107" s="85">
        <f t="shared" ref="G107" si="54">G108+G112+G115+G117</f>
        <v>0</v>
      </c>
      <c r="H107" s="85">
        <f t="shared" ref="H107" si="55">H108+H112+H115+H117</f>
        <v>0</v>
      </c>
      <c r="I107" s="85">
        <f t="shared" ref="I107" si="56">I108+I112+I115+I117</f>
        <v>0</v>
      </c>
      <c r="J107" s="85">
        <f t="shared" ref="J107" si="57">J108+J112+J115+J117</f>
        <v>0</v>
      </c>
      <c r="K107" s="85">
        <f t="shared" ref="K107" si="58">K108+K112+K115+K117</f>
        <v>0</v>
      </c>
    </row>
    <row r="108" spans="1:11" s="92" customFormat="1" ht="11.25">
      <c r="A108" s="106">
        <v>321</v>
      </c>
      <c r="B108" s="107" t="s">
        <v>23</v>
      </c>
      <c r="C108" s="85">
        <f>SUM(C109:C111)</f>
        <v>4300</v>
      </c>
      <c r="D108" s="85">
        <f t="shared" ref="D108" si="59">SUM(D109:D111)</f>
        <v>4300</v>
      </c>
      <c r="E108" s="85">
        <f t="shared" ref="E108" si="60">SUM(E109:E111)</f>
        <v>0</v>
      </c>
      <c r="F108" s="85">
        <f t="shared" ref="F108" si="61">SUM(F109:F111)</f>
        <v>0</v>
      </c>
      <c r="G108" s="85">
        <f t="shared" ref="G108" si="62">SUM(G109:G111)</f>
        <v>0</v>
      </c>
      <c r="H108" s="85">
        <f t="shared" ref="H108" si="63">SUM(H109:H111)</f>
        <v>0</v>
      </c>
      <c r="I108" s="85">
        <f t="shared" ref="I108" si="64">SUM(I109:I111)</f>
        <v>0</v>
      </c>
      <c r="J108" s="85">
        <f t="shared" ref="J108" si="65">SUM(J109:J111)</f>
        <v>0</v>
      </c>
      <c r="K108" s="85">
        <f t="shared" ref="K108" si="66">SUM(K109:K111)</f>
        <v>0</v>
      </c>
    </row>
    <row r="109" spans="1:11" s="93" customFormat="1" ht="11.25">
      <c r="A109" s="108">
        <v>3211</v>
      </c>
      <c r="B109" s="110" t="s">
        <v>44</v>
      </c>
      <c r="C109" s="89">
        <f>SUM(D109:K109)</f>
        <v>800</v>
      </c>
      <c r="D109" s="89">
        <v>800</v>
      </c>
      <c r="E109" s="89">
        <v>0</v>
      </c>
      <c r="F109" s="89">
        <v>0</v>
      </c>
      <c r="G109" s="89">
        <v>0</v>
      </c>
      <c r="H109" s="89">
        <v>0</v>
      </c>
      <c r="I109" s="89">
        <v>0</v>
      </c>
      <c r="J109" s="89">
        <v>0</v>
      </c>
      <c r="K109" s="89">
        <v>0</v>
      </c>
    </row>
    <row r="110" spans="1:11" s="93" customFormat="1" ht="11.25">
      <c r="A110" s="108">
        <v>3212</v>
      </c>
      <c r="B110" s="110" t="s">
        <v>81</v>
      </c>
      <c r="C110" s="89">
        <f>SUM(D110:K110)</f>
        <v>3500</v>
      </c>
      <c r="D110" s="89">
        <v>3500</v>
      </c>
      <c r="E110" s="89">
        <v>0</v>
      </c>
      <c r="F110" s="89">
        <v>0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</row>
    <row r="111" spans="1:11" s="93" customFormat="1" ht="11.25">
      <c r="A111" s="108">
        <v>3213</v>
      </c>
      <c r="B111" s="110" t="s">
        <v>45</v>
      </c>
      <c r="C111" s="89">
        <f>SUM(D111:K111)</f>
        <v>0</v>
      </c>
      <c r="D111" s="89">
        <v>0</v>
      </c>
      <c r="E111" s="89">
        <v>0</v>
      </c>
      <c r="F111" s="89">
        <v>0</v>
      </c>
      <c r="G111" s="89">
        <v>0</v>
      </c>
      <c r="H111" s="89">
        <v>0</v>
      </c>
      <c r="I111" s="89">
        <v>0</v>
      </c>
      <c r="J111" s="89">
        <v>0</v>
      </c>
      <c r="K111" s="89">
        <v>0</v>
      </c>
    </row>
    <row r="112" spans="1:11" s="92" customFormat="1" ht="11.25">
      <c r="A112" s="106">
        <v>322</v>
      </c>
      <c r="B112" s="107" t="s">
        <v>24</v>
      </c>
      <c r="C112" s="85">
        <f>SUM(C113:C114)</f>
        <v>0</v>
      </c>
      <c r="D112" s="85">
        <f t="shared" ref="D112" si="67">SUM(D113:D114)</f>
        <v>0</v>
      </c>
      <c r="E112" s="85">
        <f t="shared" ref="E112" si="68">SUM(E113:E114)</f>
        <v>0</v>
      </c>
      <c r="F112" s="85">
        <f t="shared" ref="F112" si="69">SUM(F113:F114)</f>
        <v>0</v>
      </c>
      <c r="G112" s="85">
        <f t="shared" ref="G112" si="70">SUM(G113:G114)</f>
        <v>0</v>
      </c>
      <c r="H112" s="85">
        <f t="shared" ref="H112" si="71">SUM(H113:H114)</f>
        <v>0</v>
      </c>
      <c r="I112" s="85">
        <f t="shared" ref="I112" si="72">SUM(I113:I114)</f>
        <v>0</v>
      </c>
      <c r="J112" s="85">
        <f t="shared" ref="J112" si="73">SUM(J113:J114)</f>
        <v>0</v>
      </c>
      <c r="K112" s="85">
        <f t="shared" ref="K112" si="74">SUM(K113:K114)</f>
        <v>0</v>
      </c>
    </row>
    <row r="113" spans="1:11" s="93" customFormat="1" ht="11.25">
      <c r="A113" s="108">
        <v>3221</v>
      </c>
      <c r="B113" s="110" t="s">
        <v>36</v>
      </c>
      <c r="C113" s="89">
        <f>SUM(D113:K113)</f>
        <v>0</v>
      </c>
      <c r="D113" s="89">
        <v>0</v>
      </c>
      <c r="E113" s="89">
        <v>0</v>
      </c>
      <c r="F113" s="89">
        <v>0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</row>
    <row r="114" spans="1:11" s="93" customFormat="1" ht="11.25">
      <c r="A114" s="108">
        <v>3222</v>
      </c>
      <c r="B114" s="110" t="s">
        <v>37</v>
      </c>
      <c r="C114" s="89">
        <f>SUM(D114:K114)</f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</row>
    <row r="115" spans="1:11" s="92" customFormat="1" ht="11.25">
      <c r="A115" s="106">
        <v>323</v>
      </c>
      <c r="B115" s="107" t="s">
        <v>25</v>
      </c>
      <c r="C115" s="85">
        <f>SUM(C116)</f>
        <v>0</v>
      </c>
      <c r="D115" s="85">
        <f t="shared" ref="D115" si="75">SUM(D116)</f>
        <v>0</v>
      </c>
      <c r="E115" s="85">
        <f t="shared" ref="E115" si="76">SUM(E116)</f>
        <v>0</v>
      </c>
      <c r="F115" s="85">
        <f t="shared" ref="F115" si="77">SUM(F116)</f>
        <v>0</v>
      </c>
      <c r="G115" s="85">
        <f t="shared" ref="G115" si="78">SUM(G116)</f>
        <v>0</v>
      </c>
      <c r="H115" s="85">
        <f t="shared" ref="H115" si="79">SUM(H116)</f>
        <v>0</v>
      </c>
      <c r="I115" s="85">
        <f t="shared" ref="I115" si="80">SUM(I116)</f>
        <v>0</v>
      </c>
      <c r="J115" s="85">
        <f t="shared" ref="J115" si="81">SUM(J116)</f>
        <v>0</v>
      </c>
      <c r="K115" s="85">
        <f t="shared" ref="K115" si="82">SUM(K116)</f>
        <v>0</v>
      </c>
    </row>
    <row r="116" spans="1:11" s="93" customFormat="1" ht="11.25">
      <c r="A116" s="108">
        <v>3232</v>
      </c>
      <c r="B116" s="110" t="s">
        <v>40</v>
      </c>
      <c r="C116" s="89">
        <f>SUM(D116:K116)</f>
        <v>0</v>
      </c>
      <c r="D116" s="89">
        <v>0</v>
      </c>
      <c r="E116" s="89">
        <v>0</v>
      </c>
      <c r="F116" s="89">
        <v>0</v>
      </c>
      <c r="G116" s="89">
        <v>0</v>
      </c>
      <c r="H116" s="89">
        <v>0</v>
      </c>
      <c r="I116" s="89">
        <v>0</v>
      </c>
      <c r="J116" s="89">
        <v>0</v>
      </c>
      <c r="K116" s="89">
        <v>0</v>
      </c>
    </row>
    <row r="117" spans="1:11" s="92" customFormat="1" ht="11.25">
      <c r="A117" s="106">
        <v>329</v>
      </c>
      <c r="B117" s="107" t="s">
        <v>26</v>
      </c>
      <c r="C117" s="85">
        <f>SUM(C118)</f>
        <v>0</v>
      </c>
      <c r="D117" s="85">
        <f t="shared" ref="D117" si="83">SUM(D118)</f>
        <v>0</v>
      </c>
      <c r="E117" s="85">
        <f t="shared" ref="E117" si="84">SUM(E118)</f>
        <v>0</v>
      </c>
      <c r="F117" s="85">
        <f t="shared" ref="F117" si="85">SUM(F118)</f>
        <v>0</v>
      </c>
      <c r="G117" s="85">
        <f t="shared" ref="G117" si="86">SUM(G118)</f>
        <v>0</v>
      </c>
      <c r="H117" s="85">
        <f t="shared" ref="H117" si="87">SUM(H118)</f>
        <v>0</v>
      </c>
      <c r="I117" s="85">
        <f t="shared" ref="I117" si="88">SUM(I118)</f>
        <v>0</v>
      </c>
      <c r="J117" s="85">
        <f t="shared" ref="J117" si="89">SUM(J118)</f>
        <v>0</v>
      </c>
      <c r="K117" s="85">
        <f t="shared" ref="K117" si="90">SUM(K118)</f>
        <v>0</v>
      </c>
    </row>
    <row r="118" spans="1:11" s="93" customFormat="1" ht="12.75" customHeight="1">
      <c r="A118" s="108">
        <v>3299</v>
      </c>
      <c r="B118" s="110" t="s">
        <v>26</v>
      </c>
      <c r="C118" s="89">
        <f>SUM(D118:K118)</f>
        <v>0</v>
      </c>
      <c r="D118" s="89">
        <v>0</v>
      </c>
      <c r="E118" s="89">
        <v>0</v>
      </c>
      <c r="F118" s="89">
        <v>0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</row>
    <row r="119" spans="1:11">
      <c r="A119" s="111"/>
      <c r="B119" s="98"/>
      <c r="C119" s="96"/>
      <c r="D119" s="96"/>
      <c r="E119" s="96"/>
      <c r="F119" s="96"/>
      <c r="G119" s="96"/>
      <c r="H119" s="96"/>
      <c r="I119" s="96"/>
      <c r="J119" s="96"/>
      <c r="K119" s="96"/>
    </row>
    <row r="120" spans="1:11">
      <c r="A120" s="111"/>
      <c r="B120" s="98"/>
      <c r="C120" s="96"/>
      <c r="D120" s="96"/>
      <c r="E120" s="96"/>
      <c r="F120" s="96"/>
      <c r="G120" s="96"/>
      <c r="H120" s="96"/>
      <c r="I120" s="96"/>
      <c r="J120" s="96"/>
      <c r="K120" s="96"/>
    </row>
    <row r="121" spans="1:11" s="79" customFormat="1" ht="37.5" customHeight="1">
      <c r="A121" s="135" t="s">
        <v>31</v>
      </c>
      <c r="B121" s="81" t="s">
        <v>106</v>
      </c>
      <c r="C121" s="82">
        <f>C122+C142</f>
        <v>38700</v>
      </c>
      <c r="D121" s="82">
        <f t="shared" ref="D121:K121" si="91">D122+D142</f>
        <v>22000</v>
      </c>
      <c r="E121" s="82">
        <f t="shared" si="91"/>
        <v>0</v>
      </c>
      <c r="F121" s="82">
        <f t="shared" si="91"/>
        <v>0</v>
      </c>
      <c r="G121" s="82">
        <f t="shared" si="91"/>
        <v>16700</v>
      </c>
      <c r="H121" s="82">
        <f t="shared" si="91"/>
        <v>0</v>
      </c>
      <c r="I121" s="82">
        <f t="shared" si="91"/>
        <v>0</v>
      </c>
      <c r="J121" s="82">
        <f t="shared" si="91"/>
        <v>0</v>
      </c>
      <c r="K121" s="82">
        <f t="shared" si="91"/>
        <v>0</v>
      </c>
    </row>
    <row r="122" spans="1:11" s="92" customFormat="1" ht="11.25">
      <c r="A122" s="83">
        <v>32</v>
      </c>
      <c r="B122" s="84" t="s">
        <v>22</v>
      </c>
      <c r="C122" s="85">
        <f>C123+C127+C131+C139+C137</f>
        <v>23631.25</v>
      </c>
      <c r="D122" s="85">
        <f t="shared" ref="D122:K122" si="92">D123+D127+D131+D139+D137</f>
        <v>6931.25</v>
      </c>
      <c r="E122" s="85">
        <f t="shared" si="92"/>
        <v>0</v>
      </c>
      <c r="F122" s="85">
        <f t="shared" si="92"/>
        <v>0</v>
      </c>
      <c r="G122" s="85">
        <f t="shared" si="92"/>
        <v>16700</v>
      </c>
      <c r="H122" s="85">
        <f t="shared" si="92"/>
        <v>0</v>
      </c>
      <c r="I122" s="85">
        <f t="shared" si="92"/>
        <v>0</v>
      </c>
      <c r="J122" s="85">
        <f t="shared" si="92"/>
        <v>0</v>
      </c>
      <c r="K122" s="85">
        <f t="shared" si="92"/>
        <v>0</v>
      </c>
    </row>
    <row r="123" spans="1:11" s="92" customFormat="1" ht="11.25">
      <c r="A123" s="83">
        <v>321</v>
      </c>
      <c r="B123" s="84" t="s">
        <v>23</v>
      </c>
      <c r="C123" s="85">
        <f>SUM(C124:C126)</f>
        <v>0</v>
      </c>
      <c r="D123" s="85">
        <f t="shared" ref="D123" si="93">SUM(D124:D126)</f>
        <v>0</v>
      </c>
      <c r="E123" s="85">
        <f t="shared" ref="E123" si="94">SUM(E124:E126)</f>
        <v>0</v>
      </c>
      <c r="F123" s="85">
        <f t="shared" ref="F123" si="95">SUM(F124:F126)</f>
        <v>0</v>
      </c>
      <c r="G123" s="85">
        <f t="shared" ref="G123:H123" si="96">SUM(G124:G126)</f>
        <v>0</v>
      </c>
      <c r="H123" s="85">
        <f t="shared" si="96"/>
        <v>0</v>
      </c>
      <c r="I123" s="85">
        <f t="shared" ref="I123" si="97">SUM(I124:I126)</f>
        <v>0</v>
      </c>
      <c r="J123" s="85">
        <f t="shared" ref="J123" si="98">SUM(J124:J126)</f>
        <v>0</v>
      </c>
      <c r="K123" s="85">
        <f t="shared" ref="K123" si="99">SUM(K124:K126)</f>
        <v>0</v>
      </c>
    </row>
    <row r="124" spans="1:11" s="93" customFormat="1" ht="11.25">
      <c r="A124" s="87">
        <v>3211</v>
      </c>
      <c r="B124" s="88" t="s">
        <v>44</v>
      </c>
      <c r="C124" s="89">
        <f>SUM(D124:K124)</f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</row>
    <row r="125" spans="1:11" s="93" customFormat="1" ht="11.25">
      <c r="A125" s="87">
        <v>3212</v>
      </c>
      <c r="B125" s="88" t="s">
        <v>81</v>
      </c>
      <c r="C125" s="89">
        <f>SUM(D125:K125)</f>
        <v>0</v>
      </c>
      <c r="D125" s="89">
        <v>0</v>
      </c>
      <c r="E125" s="89">
        <v>0</v>
      </c>
      <c r="F125" s="89">
        <v>0</v>
      </c>
      <c r="G125" s="89">
        <v>0</v>
      </c>
      <c r="H125" s="89">
        <v>0</v>
      </c>
      <c r="I125" s="89">
        <v>0</v>
      </c>
      <c r="J125" s="89">
        <v>0</v>
      </c>
      <c r="K125" s="89">
        <v>0</v>
      </c>
    </row>
    <row r="126" spans="1:11" s="93" customFormat="1" ht="11.25">
      <c r="A126" s="87">
        <v>3213</v>
      </c>
      <c r="B126" s="88" t="s">
        <v>45</v>
      </c>
      <c r="C126" s="89">
        <f>SUM(D126:K126)</f>
        <v>0</v>
      </c>
      <c r="D126" s="89">
        <v>0</v>
      </c>
      <c r="E126" s="89">
        <v>0</v>
      </c>
      <c r="F126" s="89">
        <v>0</v>
      </c>
      <c r="G126" s="89">
        <v>0</v>
      </c>
      <c r="H126" s="89">
        <v>0</v>
      </c>
      <c r="I126" s="89">
        <v>0</v>
      </c>
      <c r="J126" s="89">
        <v>0</v>
      </c>
      <c r="K126" s="89">
        <v>0</v>
      </c>
    </row>
    <row r="127" spans="1:11" s="92" customFormat="1" ht="11.25">
      <c r="A127" s="83">
        <v>322</v>
      </c>
      <c r="B127" s="84" t="s">
        <v>24</v>
      </c>
      <c r="C127" s="85">
        <f>SUM(C128:C130)</f>
        <v>6931.25</v>
      </c>
      <c r="D127" s="85">
        <f>SUM(D128:D130)</f>
        <v>6931.25</v>
      </c>
      <c r="E127" s="85">
        <f t="shared" ref="E127:K127" si="100">SUM(E128:E130)</f>
        <v>0</v>
      </c>
      <c r="F127" s="85">
        <f t="shared" si="100"/>
        <v>0</v>
      </c>
      <c r="G127" s="85">
        <f t="shared" si="100"/>
        <v>0</v>
      </c>
      <c r="H127" s="85">
        <f t="shared" si="100"/>
        <v>0</v>
      </c>
      <c r="I127" s="85">
        <f t="shared" si="100"/>
        <v>0</v>
      </c>
      <c r="J127" s="85">
        <f t="shared" si="100"/>
        <v>0</v>
      </c>
      <c r="K127" s="85">
        <f t="shared" si="100"/>
        <v>0</v>
      </c>
    </row>
    <row r="128" spans="1:11" s="93" customFormat="1" ht="11.25">
      <c r="A128" s="87">
        <v>3221</v>
      </c>
      <c r="B128" s="88" t="s">
        <v>36</v>
      </c>
      <c r="C128" s="89">
        <f>SUM(D128:K128)</f>
        <v>6931.25</v>
      </c>
      <c r="D128" s="89">
        <v>6931.25</v>
      </c>
      <c r="E128" s="89">
        <v>0</v>
      </c>
      <c r="F128" s="89">
        <v>0</v>
      </c>
      <c r="G128" s="89">
        <v>0</v>
      </c>
      <c r="H128" s="89">
        <v>0</v>
      </c>
      <c r="I128" s="89">
        <v>0</v>
      </c>
      <c r="J128" s="89">
        <v>0</v>
      </c>
      <c r="K128" s="89">
        <v>0</v>
      </c>
    </row>
    <row r="129" spans="1:11" s="93" customFormat="1" ht="11.25">
      <c r="A129" s="87">
        <v>3222</v>
      </c>
      <c r="B129" s="88" t="s">
        <v>37</v>
      </c>
      <c r="C129" s="89">
        <f>SUM(D129:K129)</f>
        <v>0</v>
      </c>
      <c r="D129" s="89">
        <v>0</v>
      </c>
      <c r="E129" s="89">
        <v>0</v>
      </c>
      <c r="F129" s="89">
        <v>0</v>
      </c>
      <c r="G129" s="89">
        <v>0</v>
      </c>
      <c r="H129" s="89">
        <v>0</v>
      </c>
      <c r="I129" s="89">
        <v>0</v>
      </c>
      <c r="J129" s="89">
        <v>0</v>
      </c>
      <c r="K129" s="89">
        <v>0</v>
      </c>
    </row>
    <row r="130" spans="1:11" s="93" customFormat="1" ht="11.25">
      <c r="A130" s="87">
        <v>3225</v>
      </c>
      <c r="B130" s="88" t="s">
        <v>48</v>
      </c>
      <c r="C130" s="89">
        <f>SUM(D130:K130)</f>
        <v>0</v>
      </c>
      <c r="D130" s="89">
        <v>0</v>
      </c>
      <c r="E130" s="89">
        <v>0</v>
      </c>
      <c r="F130" s="89">
        <v>0</v>
      </c>
      <c r="G130" s="89">
        <v>0</v>
      </c>
      <c r="H130" s="89">
        <v>0</v>
      </c>
      <c r="I130" s="89">
        <v>0</v>
      </c>
      <c r="J130" s="89">
        <v>0</v>
      </c>
      <c r="K130" s="89">
        <v>0</v>
      </c>
    </row>
    <row r="131" spans="1:11" s="92" customFormat="1" ht="11.25">
      <c r="A131" s="83">
        <v>323</v>
      </c>
      <c r="B131" s="84" t="s">
        <v>25</v>
      </c>
      <c r="C131" s="85">
        <f t="shared" ref="C131:K131" si="101">SUM(C132:C136)</f>
        <v>1700</v>
      </c>
      <c r="D131" s="85">
        <f t="shared" si="101"/>
        <v>0</v>
      </c>
      <c r="E131" s="85">
        <f t="shared" si="101"/>
        <v>0</v>
      </c>
      <c r="F131" s="85">
        <f t="shared" si="101"/>
        <v>0</v>
      </c>
      <c r="G131" s="85">
        <f t="shared" si="101"/>
        <v>1700</v>
      </c>
      <c r="H131" s="85">
        <f t="shared" si="101"/>
        <v>0</v>
      </c>
      <c r="I131" s="85">
        <f t="shared" si="101"/>
        <v>0</v>
      </c>
      <c r="J131" s="85">
        <f t="shared" si="101"/>
        <v>0</v>
      </c>
      <c r="K131" s="85">
        <f t="shared" si="101"/>
        <v>0</v>
      </c>
    </row>
    <row r="132" spans="1:11" s="93" customFormat="1" ht="11.25">
      <c r="A132" s="87">
        <v>3231</v>
      </c>
      <c r="B132" s="88" t="s">
        <v>50</v>
      </c>
      <c r="C132" s="89">
        <f>SUM(D132:K132)</f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</row>
    <row r="133" spans="1:11" s="93" customFormat="1" ht="11.25">
      <c r="A133" s="87">
        <v>3232</v>
      </c>
      <c r="B133" s="88" t="s">
        <v>40</v>
      </c>
      <c r="C133" s="89">
        <f>SUM(D133:K133)</f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</row>
    <row r="134" spans="1:11" s="93" customFormat="1" ht="11.25">
      <c r="A134" s="87">
        <v>3233</v>
      </c>
      <c r="B134" s="88" t="s">
        <v>51</v>
      </c>
      <c r="C134" s="89">
        <f>SUM(D134:K134)</f>
        <v>0</v>
      </c>
      <c r="D134" s="89">
        <v>0</v>
      </c>
      <c r="E134" s="89">
        <v>0</v>
      </c>
      <c r="F134" s="89">
        <v>0</v>
      </c>
      <c r="G134" s="89">
        <v>0</v>
      </c>
      <c r="H134" s="89">
        <v>0</v>
      </c>
      <c r="I134" s="89">
        <v>0</v>
      </c>
      <c r="J134" s="89">
        <v>0</v>
      </c>
      <c r="K134" s="89">
        <v>0</v>
      </c>
    </row>
    <row r="135" spans="1:11" s="93" customFormat="1" ht="11.25">
      <c r="A135" s="87">
        <v>3237</v>
      </c>
      <c r="B135" s="88" t="s">
        <v>55</v>
      </c>
      <c r="C135" s="89">
        <f>SUM(D135:K135)</f>
        <v>1700</v>
      </c>
      <c r="D135" s="89">
        <v>0</v>
      </c>
      <c r="E135" s="89">
        <v>0</v>
      </c>
      <c r="F135" s="89">
        <v>0</v>
      </c>
      <c r="G135" s="89">
        <v>1700</v>
      </c>
      <c r="H135" s="89">
        <v>0</v>
      </c>
      <c r="I135" s="89">
        <v>0</v>
      </c>
      <c r="J135" s="89">
        <v>0</v>
      </c>
      <c r="K135" s="89">
        <v>0</v>
      </c>
    </row>
    <row r="136" spans="1:11" s="93" customFormat="1" ht="11.25">
      <c r="A136" s="87">
        <v>3239</v>
      </c>
      <c r="B136" s="88" t="s">
        <v>57</v>
      </c>
      <c r="C136" s="89">
        <f>SUM(D136:K136)</f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</row>
    <row r="137" spans="1:11" s="3" customFormat="1" ht="22.5">
      <c r="A137" s="83">
        <v>324</v>
      </c>
      <c r="B137" s="84" t="s">
        <v>58</v>
      </c>
      <c r="C137" s="85">
        <f>SUM(C138)</f>
        <v>15000</v>
      </c>
      <c r="D137" s="85">
        <f t="shared" ref="D137" si="102">SUM(D138)</f>
        <v>0</v>
      </c>
      <c r="E137" s="85">
        <f t="shared" ref="E137" si="103">SUM(E138)</f>
        <v>0</v>
      </c>
      <c r="F137" s="85">
        <f t="shared" ref="F137" si="104">SUM(F138)</f>
        <v>0</v>
      </c>
      <c r="G137" s="85">
        <f t="shared" ref="G137" si="105">SUM(G138)</f>
        <v>15000</v>
      </c>
      <c r="H137" s="85">
        <f t="shared" ref="H137" si="106">SUM(H138)</f>
        <v>0</v>
      </c>
      <c r="I137" s="85">
        <f t="shared" ref="I137" si="107">SUM(I138)</f>
        <v>0</v>
      </c>
      <c r="J137" s="85">
        <f t="shared" ref="J137" si="108">SUM(J138)</f>
        <v>0</v>
      </c>
      <c r="K137" s="85">
        <f t="shared" ref="K137" si="109">SUM(K138)</f>
        <v>0</v>
      </c>
    </row>
    <row r="138" spans="1:11" ht="22.5">
      <c r="A138" s="87">
        <v>3241</v>
      </c>
      <c r="B138" s="88" t="s">
        <v>58</v>
      </c>
      <c r="C138" s="89">
        <f>SUM(D138:K138)</f>
        <v>15000</v>
      </c>
      <c r="D138" s="89">
        <v>0</v>
      </c>
      <c r="E138" s="89">
        <v>0</v>
      </c>
      <c r="F138" s="89">
        <v>0</v>
      </c>
      <c r="G138" s="90">
        <v>15000</v>
      </c>
      <c r="H138" s="89">
        <v>0</v>
      </c>
      <c r="I138" s="89">
        <v>0</v>
      </c>
      <c r="J138" s="89">
        <v>0</v>
      </c>
      <c r="K138" s="89">
        <v>0</v>
      </c>
    </row>
    <row r="139" spans="1:11" s="92" customFormat="1" ht="12" customHeight="1">
      <c r="A139" s="83">
        <v>329</v>
      </c>
      <c r="B139" s="84" t="s">
        <v>26</v>
      </c>
      <c r="C139" s="85">
        <f t="shared" ref="C139:K139" si="110">SUM(C140:C141)</f>
        <v>0</v>
      </c>
      <c r="D139" s="85">
        <f t="shared" si="110"/>
        <v>0</v>
      </c>
      <c r="E139" s="85">
        <f t="shared" si="110"/>
        <v>0</v>
      </c>
      <c r="F139" s="85">
        <f t="shared" si="110"/>
        <v>0</v>
      </c>
      <c r="G139" s="85">
        <f t="shared" si="110"/>
        <v>0</v>
      </c>
      <c r="H139" s="85">
        <f t="shared" si="110"/>
        <v>0</v>
      </c>
      <c r="I139" s="85">
        <f t="shared" si="110"/>
        <v>0</v>
      </c>
      <c r="J139" s="85">
        <f t="shared" si="110"/>
        <v>0</v>
      </c>
      <c r="K139" s="85">
        <f t="shared" si="110"/>
        <v>0</v>
      </c>
    </row>
    <row r="140" spans="1:11" s="93" customFormat="1" ht="11.25">
      <c r="A140" s="87">
        <v>3293</v>
      </c>
      <c r="B140" s="88" t="s">
        <v>60</v>
      </c>
      <c r="C140" s="89">
        <f>SUM(D140:K140)</f>
        <v>0</v>
      </c>
      <c r="D140" s="89">
        <v>0</v>
      </c>
      <c r="E140" s="89">
        <v>0</v>
      </c>
      <c r="F140" s="89">
        <v>0</v>
      </c>
      <c r="G140" s="89">
        <v>0</v>
      </c>
      <c r="H140" s="89">
        <v>0</v>
      </c>
      <c r="I140" s="89">
        <v>0</v>
      </c>
      <c r="J140" s="89">
        <v>0</v>
      </c>
      <c r="K140" s="89">
        <v>0</v>
      </c>
    </row>
    <row r="141" spans="1:11" s="93" customFormat="1" ht="12.75" customHeight="1">
      <c r="A141" s="87">
        <v>3299</v>
      </c>
      <c r="B141" s="88" t="s">
        <v>26</v>
      </c>
      <c r="C141" s="89">
        <f>SUM(D141:K141)</f>
        <v>0</v>
      </c>
      <c r="D141" s="89">
        <v>0</v>
      </c>
      <c r="E141" s="89">
        <v>0</v>
      </c>
      <c r="F141" s="89">
        <v>0</v>
      </c>
      <c r="G141" s="89">
        <v>0</v>
      </c>
      <c r="H141" s="89">
        <v>0</v>
      </c>
      <c r="I141" s="89">
        <v>0</v>
      </c>
      <c r="J141" s="89">
        <v>0</v>
      </c>
      <c r="K141" s="89">
        <v>0</v>
      </c>
    </row>
    <row r="142" spans="1:11" s="92" customFormat="1" ht="22.5">
      <c r="A142" s="83">
        <v>42</v>
      </c>
      <c r="B142" s="84" t="s">
        <v>65</v>
      </c>
      <c r="C142" s="85">
        <f>C143+C145+C144</f>
        <v>15068.75</v>
      </c>
      <c r="D142" s="85">
        <f>D143+D145+D144</f>
        <v>15068.75</v>
      </c>
      <c r="E142" s="85">
        <f t="shared" ref="E142:K142" si="111">E143+E145+E144</f>
        <v>0</v>
      </c>
      <c r="F142" s="85">
        <f t="shared" si="111"/>
        <v>0</v>
      </c>
      <c r="G142" s="85">
        <f t="shared" si="111"/>
        <v>0</v>
      </c>
      <c r="H142" s="85">
        <f t="shared" si="111"/>
        <v>0</v>
      </c>
      <c r="I142" s="85">
        <f t="shared" si="111"/>
        <v>0</v>
      </c>
      <c r="J142" s="85">
        <f t="shared" si="111"/>
        <v>0</v>
      </c>
      <c r="K142" s="85">
        <f t="shared" si="111"/>
        <v>0</v>
      </c>
    </row>
    <row r="143" spans="1:11" s="93" customFormat="1" ht="12.75" customHeight="1">
      <c r="A143" s="87">
        <v>4221</v>
      </c>
      <c r="B143" s="88" t="s">
        <v>66</v>
      </c>
      <c r="C143" s="89">
        <f>SUM(D143:K143)</f>
        <v>11468.75</v>
      </c>
      <c r="D143" s="89">
        <v>11468.75</v>
      </c>
      <c r="E143" s="89">
        <v>0</v>
      </c>
      <c r="F143" s="89">
        <v>0</v>
      </c>
      <c r="G143" s="89">
        <v>0</v>
      </c>
      <c r="H143" s="89">
        <v>0</v>
      </c>
      <c r="I143" s="89">
        <v>0</v>
      </c>
      <c r="J143" s="89">
        <v>0</v>
      </c>
      <c r="K143" s="89">
        <v>0</v>
      </c>
    </row>
    <row r="144" spans="1:11" s="93" customFormat="1" ht="12.75" customHeight="1">
      <c r="A144" s="87">
        <v>4226</v>
      </c>
      <c r="B144" s="88" t="s">
        <v>70</v>
      </c>
      <c r="C144" s="89">
        <f>SUM(D144:K144)</f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</row>
    <row r="145" spans="1:11" s="93" customFormat="1" ht="12.75" customHeight="1">
      <c r="A145" s="87">
        <v>4241</v>
      </c>
      <c r="B145" s="88" t="s">
        <v>89</v>
      </c>
      <c r="C145" s="89">
        <f>SUM(D145:K145)</f>
        <v>3600</v>
      </c>
      <c r="D145" s="89">
        <v>3600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89">
        <v>0</v>
      </c>
    </row>
    <row r="146" spans="1:11" s="93" customFormat="1" ht="11.25">
      <c r="A146" s="106"/>
      <c r="B146" s="110"/>
      <c r="C146" s="89"/>
      <c r="D146" s="89"/>
      <c r="E146" s="89"/>
      <c r="F146" s="89"/>
      <c r="G146" s="89"/>
      <c r="H146" s="89"/>
      <c r="I146" s="89"/>
      <c r="J146" s="89"/>
      <c r="K146" s="89"/>
    </row>
    <row r="147" spans="1:11" s="79" customFormat="1" ht="37.5" customHeight="1">
      <c r="A147" s="135" t="s">
        <v>31</v>
      </c>
      <c r="B147" s="139" t="s">
        <v>116</v>
      </c>
      <c r="C147" s="82">
        <f t="shared" ref="C147:K147" si="112">C148+C161</f>
        <v>348277.35</v>
      </c>
      <c r="D147" s="82">
        <f t="shared" si="112"/>
        <v>0</v>
      </c>
      <c r="E147" s="82">
        <f t="shared" si="112"/>
        <v>0</v>
      </c>
      <c r="F147" s="82">
        <f t="shared" si="112"/>
        <v>0</v>
      </c>
      <c r="G147" s="82">
        <f t="shared" si="112"/>
        <v>0</v>
      </c>
      <c r="H147" s="82">
        <f t="shared" si="112"/>
        <v>0</v>
      </c>
      <c r="I147" s="82">
        <f t="shared" si="112"/>
        <v>0</v>
      </c>
      <c r="J147" s="82">
        <f t="shared" si="112"/>
        <v>0</v>
      </c>
      <c r="K147" s="82">
        <f t="shared" si="112"/>
        <v>348277.35</v>
      </c>
    </row>
    <row r="148" spans="1:11" s="92" customFormat="1" ht="11.25">
      <c r="A148" s="83">
        <v>32</v>
      </c>
      <c r="B148" s="84" t="s">
        <v>22</v>
      </c>
      <c r="C148" s="85">
        <f t="shared" ref="C148:K148" si="113">C149+C151+C153+C158+C156</f>
        <v>348277.35</v>
      </c>
      <c r="D148" s="85">
        <f t="shared" si="113"/>
        <v>0</v>
      </c>
      <c r="E148" s="85">
        <f t="shared" si="113"/>
        <v>0</v>
      </c>
      <c r="F148" s="85">
        <f t="shared" si="113"/>
        <v>0</v>
      </c>
      <c r="G148" s="85">
        <f t="shared" si="113"/>
        <v>0</v>
      </c>
      <c r="H148" s="85">
        <f t="shared" si="113"/>
        <v>0</v>
      </c>
      <c r="I148" s="85">
        <f t="shared" si="113"/>
        <v>0</v>
      </c>
      <c r="J148" s="85">
        <f t="shared" si="113"/>
        <v>0</v>
      </c>
      <c r="K148" s="85">
        <f t="shared" si="113"/>
        <v>348277.35</v>
      </c>
    </row>
    <row r="149" spans="1:11" s="92" customFormat="1" ht="11.25">
      <c r="A149" s="83">
        <v>321</v>
      </c>
      <c r="B149" s="84" t="s">
        <v>23</v>
      </c>
      <c r="C149" s="85">
        <f t="shared" ref="C149:K149" si="114">SUM(C150:C150)</f>
        <v>62227.86</v>
      </c>
      <c r="D149" s="85">
        <f t="shared" si="114"/>
        <v>0</v>
      </c>
      <c r="E149" s="85">
        <f t="shared" si="114"/>
        <v>0</v>
      </c>
      <c r="F149" s="85">
        <f t="shared" si="114"/>
        <v>0</v>
      </c>
      <c r="G149" s="85">
        <f t="shared" si="114"/>
        <v>0</v>
      </c>
      <c r="H149" s="85">
        <f t="shared" si="114"/>
        <v>0</v>
      </c>
      <c r="I149" s="85">
        <f t="shared" si="114"/>
        <v>0</v>
      </c>
      <c r="J149" s="85">
        <f t="shared" si="114"/>
        <v>0</v>
      </c>
      <c r="K149" s="85">
        <f t="shared" si="114"/>
        <v>62227.86</v>
      </c>
    </row>
    <row r="150" spans="1:11" s="93" customFormat="1" ht="11.25">
      <c r="A150" s="87">
        <v>3211</v>
      </c>
      <c r="B150" s="88" t="s">
        <v>44</v>
      </c>
      <c r="C150" s="89">
        <f>SUM(D150:K150)</f>
        <v>62227.86</v>
      </c>
      <c r="D150" s="89">
        <v>0</v>
      </c>
      <c r="E150" s="89">
        <v>0</v>
      </c>
      <c r="F150" s="89">
        <v>0</v>
      </c>
      <c r="G150" s="89">
        <v>0</v>
      </c>
      <c r="H150" s="89">
        <v>0</v>
      </c>
      <c r="I150" s="89">
        <v>0</v>
      </c>
      <c r="J150" s="89">
        <v>0</v>
      </c>
      <c r="K150" s="89">
        <v>62227.86</v>
      </c>
    </row>
    <row r="151" spans="1:11" s="92" customFormat="1" ht="11.25">
      <c r="A151" s="83">
        <v>322</v>
      </c>
      <c r="B151" s="84" t="s">
        <v>24</v>
      </c>
      <c r="C151" s="85">
        <f t="shared" ref="C151:K151" si="115">SUM(C152:C152)</f>
        <v>9054.01</v>
      </c>
      <c r="D151" s="85">
        <f t="shared" si="115"/>
        <v>0</v>
      </c>
      <c r="E151" s="85">
        <f t="shared" si="115"/>
        <v>0</v>
      </c>
      <c r="F151" s="85">
        <f t="shared" si="115"/>
        <v>0</v>
      </c>
      <c r="G151" s="85">
        <f t="shared" si="115"/>
        <v>0</v>
      </c>
      <c r="H151" s="85">
        <f t="shared" si="115"/>
        <v>0</v>
      </c>
      <c r="I151" s="85">
        <f t="shared" si="115"/>
        <v>0</v>
      </c>
      <c r="J151" s="85">
        <f t="shared" si="115"/>
        <v>0</v>
      </c>
      <c r="K151" s="85">
        <f t="shared" si="115"/>
        <v>9054.01</v>
      </c>
    </row>
    <row r="152" spans="1:11" s="93" customFormat="1" ht="11.25">
      <c r="A152" s="87">
        <v>3221</v>
      </c>
      <c r="B152" s="88" t="s">
        <v>36</v>
      </c>
      <c r="C152" s="89">
        <f>SUM(D152:K152)</f>
        <v>9054.01</v>
      </c>
      <c r="D152" s="89">
        <v>0</v>
      </c>
      <c r="E152" s="89">
        <v>0</v>
      </c>
      <c r="F152" s="89">
        <v>0</v>
      </c>
      <c r="G152" s="89">
        <v>0</v>
      </c>
      <c r="H152" s="89">
        <v>0</v>
      </c>
      <c r="I152" s="89">
        <v>0</v>
      </c>
      <c r="J152" s="89">
        <v>0</v>
      </c>
      <c r="K152" s="89">
        <v>9054.01</v>
      </c>
    </row>
    <row r="153" spans="1:11" s="92" customFormat="1" ht="11.25">
      <c r="A153" s="83">
        <v>323</v>
      </c>
      <c r="B153" s="84" t="s">
        <v>25</v>
      </c>
      <c r="C153" s="85">
        <f t="shared" ref="C153:K153" si="116">SUM(C154:C155)</f>
        <v>132121.57</v>
      </c>
      <c r="D153" s="85">
        <f t="shared" si="116"/>
        <v>0</v>
      </c>
      <c r="E153" s="85">
        <f t="shared" si="116"/>
        <v>0</v>
      </c>
      <c r="F153" s="85">
        <f t="shared" si="116"/>
        <v>0</v>
      </c>
      <c r="G153" s="85">
        <f t="shared" si="116"/>
        <v>0</v>
      </c>
      <c r="H153" s="85">
        <f t="shared" si="116"/>
        <v>0</v>
      </c>
      <c r="I153" s="85">
        <f t="shared" si="116"/>
        <v>0</v>
      </c>
      <c r="J153" s="85">
        <f t="shared" si="116"/>
        <v>0</v>
      </c>
      <c r="K153" s="85">
        <f t="shared" si="116"/>
        <v>132121.57</v>
      </c>
    </row>
    <row r="154" spans="1:11" s="93" customFormat="1" ht="11.25">
      <c r="A154" s="87">
        <v>3231</v>
      </c>
      <c r="B154" s="88" t="s">
        <v>50</v>
      </c>
      <c r="C154" s="89">
        <f>SUM(D154:K154)</f>
        <v>68169.070000000007</v>
      </c>
      <c r="D154" s="89">
        <v>0</v>
      </c>
      <c r="E154" s="89">
        <v>0</v>
      </c>
      <c r="F154" s="89">
        <v>0</v>
      </c>
      <c r="G154" s="89">
        <v>0</v>
      </c>
      <c r="H154" s="89">
        <v>0</v>
      </c>
      <c r="I154" s="89">
        <v>0</v>
      </c>
      <c r="J154" s="89">
        <v>0</v>
      </c>
      <c r="K154" s="89">
        <v>68169.070000000007</v>
      </c>
    </row>
    <row r="155" spans="1:11" s="93" customFormat="1" ht="11.25">
      <c r="A155" s="87">
        <v>3233</v>
      </c>
      <c r="B155" s="88" t="s">
        <v>51</v>
      </c>
      <c r="C155" s="89">
        <f>SUM(D155:K155)</f>
        <v>63952.5</v>
      </c>
      <c r="D155" s="89">
        <v>0</v>
      </c>
      <c r="E155" s="89">
        <v>0</v>
      </c>
      <c r="F155" s="89">
        <v>0</v>
      </c>
      <c r="G155" s="89">
        <v>0</v>
      </c>
      <c r="H155" s="89">
        <v>0</v>
      </c>
      <c r="I155" s="89">
        <v>0</v>
      </c>
      <c r="J155" s="89">
        <v>0</v>
      </c>
      <c r="K155" s="89">
        <v>63952.5</v>
      </c>
    </row>
    <row r="156" spans="1:11" s="3" customFormat="1" ht="22.5">
      <c r="A156" s="83">
        <v>324</v>
      </c>
      <c r="B156" s="84" t="s">
        <v>58</v>
      </c>
      <c r="C156" s="85">
        <f>SUM(C157)</f>
        <v>144873.91</v>
      </c>
      <c r="D156" s="85">
        <f t="shared" ref="D156:K156" si="117">SUM(D157)</f>
        <v>0</v>
      </c>
      <c r="E156" s="85">
        <f t="shared" si="117"/>
        <v>0</v>
      </c>
      <c r="F156" s="85">
        <f t="shared" si="117"/>
        <v>0</v>
      </c>
      <c r="G156" s="85">
        <f t="shared" si="117"/>
        <v>0</v>
      </c>
      <c r="H156" s="85">
        <f t="shared" si="117"/>
        <v>0</v>
      </c>
      <c r="I156" s="85">
        <f t="shared" si="117"/>
        <v>0</v>
      </c>
      <c r="J156" s="85">
        <f t="shared" si="117"/>
        <v>0</v>
      </c>
      <c r="K156" s="85">
        <f t="shared" si="117"/>
        <v>144873.91</v>
      </c>
    </row>
    <row r="157" spans="1:11" ht="22.5">
      <c r="A157" s="87">
        <v>3241</v>
      </c>
      <c r="B157" s="88" t="s">
        <v>58</v>
      </c>
      <c r="C157" s="89">
        <f>SUM(D157:K157)</f>
        <v>144873.91</v>
      </c>
      <c r="D157" s="89">
        <v>0</v>
      </c>
      <c r="E157" s="89">
        <v>0</v>
      </c>
      <c r="F157" s="89">
        <v>0</v>
      </c>
      <c r="G157" s="90">
        <v>0</v>
      </c>
      <c r="H157" s="89">
        <v>0</v>
      </c>
      <c r="I157" s="89">
        <v>0</v>
      </c>
      <c r="J157" s="89">
        <v>0</v>
      </c>
      <c r="K157" s="89">
        <v>144873.91</v>
      </c>
    </row>
    <row r="158" spans="1:11" s="93" customFormat="1" ht="11.25">
      <c r="A158" s="106"/>
      <c r="B158" s="110"/>
      <c r="C158" s="89"/>
      <c r="D158" s="89"/>
      <c r="E158" s="89"/>
      <c r="F158" s="89"/>
      <c r="G158" s="89"/>
      <c r="H158" s="89"/>
      <c r="I158" s="89"/>
      <c r="J158" s="89"/>
      <c r="K158" s="89"/>
    </row>
    <row r="159" spans="1:11" s="79" customFormat="1" ht="29.25" customHeight="1">
      <c r="A159" s="80" t="s">
        <v>31</v>
      </c>
      <c r="B159" s="139" t="s">
        <v>93</v>
      </c>
      <c r="C159" s="82">
        <f>C160</f>
        <v>0</v>
      </c>
      <c r="D159" s="82">
        <f t="shared" ref="D159:K159" si="118">D160</f>
        <v>0</v>
      </c>
      <c r="E159" s="82">
        <f t="shared" si="118"/>
        <v>0</v>
      </c>
      <c r="F159" s="82">
        <f t="shared" si="118"/>
        <v>0</v>
      </c>
      <c r="G159" s="82">
        <f t="shared" si="118"/>
        <v>0</v>
      </c>
      <c r="H159" s="82">
        <f t="shared" si="118"/>
        <v>0</v>
      </c>
      <c r="I159" s="82">
        <f t="shared" si="118"/>
        <v>0</v>
      </c>
      <c r="J159" s="82">
        <f t="shared" si="118"/>
        <v>0</v>
      </c>
      <c r="K159" s="82">
        <f t="shared" si="118"/>
        <v>0</v>
      </c>
    </row>
    <row r="160" spans="1:11" s="92" customFormat="1" ht="11.25">
      <c r="A160" s="106" t="s">
        <v>43</v>
      </c>
      <c r="B160" s="107"/>
      <c r="C160" s="85">
        <f>SUM(C161:C162)</f>
        <v>0</v>
      </c>
      <c r="D160" s="85">
        <f t="shared" ref="D160:K160" si="119">SUM(D161:D162)</f>
        <v>0</v>
      </c>
      <c r="E160" s="85">
        <f t="shared" si="119"/>
        <v>0</v>
      </c>
      <c r="F160" s="85">
        <f t="shared" si="119"/>
        <v>0</v>
      </c>
      <c r="G160" s="85">
        <f t="shared" si="119"/>
        <v>0</v>
      </c>
      <c r="H160" s="85">
        <f t="shared" si="119"/>
        <v>0</v>
      </c>
      <c r="I160" s="85">
        <f>SUM(I161:I162)</f>
        <v>0</v>
      </c>
      <c r="J160" s="85">
        <f t="shared" si="119"/>
        <v>0</v>
      </c>
      <c r="K160" s="85">
        <f t="shared" si="119"/>
        <v>0</v>
      </c>
    </row>
    <row r="161" spans="1:11" s="93" customFormat="1" ht="11.25">
      <c r="A161" s="108" t="s">
        <v>46</v>
      </c>
      <c r="B161" s="110" t="s">
        <v>107</v>
      </c>
      <c r="C161" s="89">
        <f>SUM(D161:K161)</f>
        <v>0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</row>
    <row r="162" spans="1:11" s="93" customFormat="1" ht="11.25">
      <c r="A162" s="108" t="s">
        <v>46</v>
      </c>
      <c r="B162" s="110" t="s">
        <v>108</v>
      </c>
      <c r="C162" s="89">
        <f>SUM(D162:K162)</f>
        <v>0</v>
      </c>
      <c r="D162" s="89">
        <v>0</v>
      </c>
      <c r="E162" s="89">
        <v>0</v>
      </c>
      <c r="F162" s="89">
        <v>0</v>
      </c>
      <c r="G162" s="89">
        <v>0</v>
      </c>
      <c r="H162" s="89">
        <v>0</v>
      </c>
      <c r="I162" s="89">
        <v>0</v>
      </c>
      <c r="J162" s="89">
        <v>0</v>
      </c>
      <c r="K162" s="89">
        <v>0</v>
      </c>
    </row>
    <row r="163" spans="1:11" s="93" customFormat="1" ht="11.25">
      <c r="A163" s="106"/>
      <c r="B163" s="110"/>
      <c r="C163" s="89"/>
      <c r="D163" s="89" t="s">
        <v>109</v>
      </c>
      <c r="E163" s="89"/>
      <c r="F163" s="89"/>
      <c r="G163" s="89"/>
      <c r="H163" s="89"/>
      <c r="I163" s="89"/>
      <c r="J163" s="89"/>
      <c r="K163" s="89"/>
    </row>
    <row r="164" spans="1:11">
      <c r="A164" s="111"/>
      <c r="B164" s="98"/>
      <c r="C164" s="96"/>
      <c r="D164" s="96"/>
      <c r="E164" s="96"/>
      <c r="F164" s="96"/>
      <c r="G164" s="96"/>
      <c r="H164" s="96"/>
      <c r="I164" s="96"/>
      <c r="J164" s="96"/>
      <c r="K164" s="96"/>
    </row>
    <row r="165" spans="1:11" s="79" customFormat="1" ht="48" customHeight="1">
      <c r="A165" s="80" t="s">
        <v>31</v>
      </c>
      <c r="B165" s="139" t="s">
        <v>111</v>
      </c>
      <c r="C165" s="82">
        <f>C166</f>
        <v>25000</v>
      </c>
      <c r="D165" s="82">
        <f t="shared" ref="D165:F165" si="120">D166</f>
        <v>0</v>
      </c>
      <c r="E165" s="82">
        <f t="shared" si="120"/>
        <v>0</v>
      </c>
      <c r="F165" s="82">
        <f t="shared" si="120"/>
        <v>0</v>
      </c>
      <c r="G165" s="82">
        <f>G166</f>
        <v>25000</v>
      </c>
      <c r="H165" s="82">
        <f t="shared" ref="H165:I165" si="121">H166</f>
        <v>0</v>
      </c>
      <c r="I165" s="82">
        <f t="shared" si="121"/>
        <v>0</v>
      </c>
      <c r="J165" s="82">
        <f t="shared" ref="J165:K165" si="122">J166</f>
        <v>0</v>
      </c>
      <c r="K165" s="82">
        <f t="shared" si="122"/>
        <v>0</v>
      </c>
    </row>
    <row r="166" spans="1:11" s="92" customFormat="1" ht="11.25">
      <c r="A166" s="83">
        <v>32</v>
      </c>
      <c r="B166" s="84" t="s">
        <v>22</v>
      </c>
      <c r="C166" s="85">
        <f>C167+C171+C174+C182+C180</f>
        <v>25000</v>
      </c>
      <c r="D166" s="85">
        <f t="shared" ref="D166:K166" si="123">D167+D171+D174+D182+D180</f>
        <v>0</v>
      </c>
      <c r="E166" s="85">
        <f t="shared" si="123"/>
        <v>0</v>
      </c>
      <c r="F166" s="85">
        <f t="shared" si="123"/>
        <v>0</v>
      </c>
      <c r="G166" s="85">
        <f t="shared" si="123"/>
        <v>25000</v>
      </c>
      <c r="H166" s="85">
        <f t="shared" si="123"/>
        <v>0</v>
      </c>
      <c r="I166" s="85">
        <f t="shared" si="123"/>
        <v>0</v>
      </c>
      <c r="J166" s="85">
        <f t="shared" si="123"/>
        <v>0</v>
      </c>
      <c r="K166" s="85">
        <f t="shared" si="123"/>
        <v>0</v>
      </c>
    </row>
    <row r="167" spans="1:11" s="92" customFormat="1" ht="11.25">
      <c r="A167" s="83">
        <v>321</v>
      </c>
      <c r="B167" s="84" t="s">
        <v>23</v>
      </c>
      <c r="C167" s="85">
        <f>SUM(C168:C170)</f>
        <v>1000</v>
      </c>
      <c r="D167" s="85">
        <f t="shared" ref="D167" si="124">SUM(D168:D170)</f>
        <v>0</v>
      </c>
      <c r="E167" s="85">
        <f t="shared" ref="E167" si="125">SUM(E168:E170)</f>
        <v>0</v>
      </c>
      <c r="F167" s="85">
        <f t="shared" ref="F167" si="126">SUM(F168:F170)</f>
        <v>0</v>
      </c>
      <c r="G167" s="85">
        <f t="shared" ref="G167:H167" si="127">SUM(G168:G170)</f>
        <v>1000</v>
      </c>
      <c r="H167" s="85">
        <f t="shared" si="127"/>
        <v>0</v>
      </c>
      <c r="I167" s="85">
        <f t="shared" ref="I167" si="128">SUM(I168:I170)</f>
        <v>0</v>
      </c>
      <c r="J167" s="85">
        <f t="shared" ref="J167" si="129">SUM(J168:J170)</f>
        <v>0</v>
      </c>
      <c r="K167" s="85">
        <f t="shared" ref="K167" si="130">SUM(K168:K170)</f>
        <v>0</v>
      </c>
    </row>
    <row r="168" spans="1:11" s="93" customFormat="1" ht="11.25">
      <c r="A168" s="87">
        <v>3211</v>
      </c>
      <c r="B168" s="88" t="s">
        <v>44</v>
      </c>
      <c r="C168" s="89">
        <f>SUM(D168:K168)</f>
        <v>1000</v>
      </c>
      <c r="D168" s="89">
        <v>0</v>
      </c>
      <c r="E168" s="89">
        <v>0</v>
      </c>
      <c r="F168" s="89">
        <v>0</v>
      </c>
      <c r="G168" s="89">
        <v>1000</v>
      </c>
      <c r="H168" s="89">
        <v>0</v>
      </c>
      <c r="I168" s="89">
        <v>0</v>
      </c>
      <c r="J168" s="89">
        <v>0</v>
      </c>
      <c r="K168" s="89">
        <v>0</v>
      </c>
    </row>
    <row r="169" spans="1:11" s="93" customFormat="1" ht="11.25">
      <c r="A169" s="87">
        <v>3212</v>
      </c>
      <c r="B169" s="88" t="s">
        <v>81</v>
      </c>
      <c r="C169" s="89">
        <f>SUM(D169:K169)</f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89">
        <v>0</v>
      </c>
      <c r="J169" s="89">
        <v>0</v>
      </c>
      <c r="K169" s="89">
        <v>0</v>
      </c>
    </row>
    <row r="170" spans="1:11" s="93" customFormat="1" ht="11.25">
      <c r="A170" s="87">
        <v>3213</v>
      </c>
      <c r="B170" s="88" t="s">
        <v>45</v>
      </c>
      <c r="C170" s="89">
        <f>SUM(D170:K170)</f>
        <v>0</v>
      </c>
      <c r="D170" s="89">
        <v>0</v>
      </c>
      <c r="E170" s="89">
        <v>0</v>
      </c>
      <c r="F170" s="89">
        <v>0</v>
      </c>
      <c r="G170" s="89">
        <v>0</v>
      </c>
      <c r="H170" s="89">
        <v>0</v>
      </c>
      <c r="I170" s="89">
        <v>0</v>
      </c>
      <c r="J170" s="89">
        <v>0</v>
      </c>
      <c r="K170" s="89">
        <v>0</v>
      </c>
    </row>
    <row r="171" spans="1:11" s="92" customFormat="1" ht="11.25">
      <c r="A171" s="83">
        <v>322</v>
      </c>
      <c r="B171" s="84" t="s">
        <v>24</v>
      </c>
      <c r="C171" s="85">
        <f t="shared" ref="C171:K171" si="131">SUM(C172:C173)</f>
        <v>0</v>
      </c>
      <c r="D171" s="85">
        <f t="shared" si="131"/>
        <v>0</v>
      </c>
      <c r="E171" s="85">
        <f t="shared" si="131"/>
        <v>0</v>
      </c>
      <c r="F171" s="85">
        <f t="shared" si="131"/>
        <v>0</v>
      </c>
      <c r="G171" s="85">
        <f t="shared" si="131"/>
        <v>0</v>
      </c>
      <c r="H171" s="85">
        <f t="shared" si="131"/>
        <v>0</v>
      </c>
      <c r="I171" s="85">
        <f t="shared" si="131"/>
        <v>0</v>
      </c>
      <c r="J171" s="85">
        <f t="shared" si="131"/>
        <v>0</v>
      </c>
      <c r="K171" s="85">
        <f t="shared" si="131"/>
        <v>0</v>
      </c>
    </row>
    <row r="172" spans="1:11" s="93" customFormat="1" ht="11.25">
      <c r="A172" s="87">
        <v>3221</v>
      </c>
      <c r="B172" s="88" t="s">
        <v>36</v>
      </c>
      <c r="C172" s="89">
        <f>SUM(D172:K172)</f>
        <v>0</v>
      </c>
      <c r="D172" s="89">
        <v>0</v>
      </c>
      <c r="E172" s="89">
        <v>0</v>
      </c>
      <c r="F172" s="89">
        <v>0</v>
      </c>
      <c r="G172" s="89">
        <v>0</v>
      </c>
      <c r="H172" s="89">
        <v>0</v>
      </c>
      <c r="I172" s="89">
        <v>0</v>
      </c>
      <c r="J172" s="89">
        <v>0</v>
      </c>
      <c r="K172" s="89">
        <v>0</v>
      </c>
    </row>
    <row r="173" spans="1:11" s="93" customFormat="1" ht="11.25">
      <c r="A173" s="87">
        <v>3222</v>
      </c>
      <c r="B173" s="88" t="s">
        <v>37</v>
      </c>
      <c r="C173" s="89">
        <f>SUM(D173:K173)</f>
        <v>0</v>
      </c>
      <c r="D173" s="89">
        <v>0</v>
      </c>
      <c r="E173" s="89">
        <v>0</v>
      </c>
      <c r="F173" s="89">
        <v>0</v>
      </c>
      <c r="G173" s="89">
        <v>0</v>
      </c>
      <c r="H173" s="89">
        <v>0</v>
      </c>
      <c r="I173" s="89">
        <v>0</v>
      </c>
      <c r="J173" s="89">
        <v>0</v>
      </c>
      <c r="K173" s="89">
        <v>0</v>
      </c>
    </row>
    <row r="174" spans="1:11" s="92" customFormat="1" ht="11.25">
      <c r="A174" s="83">
        <v>323</v>
      </c>
      <c r="B174" s="84" t="s">
        <v>25</v>
      </c>
      <c r="C174" s="85">
        <f t="shared" ref="C174:K174" si="132">SUM(C175:C179)</f>
        <v>23000</v>
      </c>
      <c r="D174" s="85">
        <f t="shared" si="132"/>
        <v>0</v>
      </c>
      <c r="E174" s="85">
        <f t="shared" si="132"/>
        <v>0</v>
      </c>
      <c r="F174" s="85">
        <f t="shared" si="132"/>
        <v>0</v>
      </c>
      <c r="G174" s="85">
        <f t="shared" si="132"/>
        <v>23000</v>
      </c>
      <c r="H174" s="85">
        <f t="shared" si="132"/>
        <v>0</v>
      </c>
      <c r="I174" s="85">
        <f t="shared" si="132"/>
        <v>0</v>
      </c>
      <c r="J174" s="85">
        <f t="shared" si="132"/>
        <v>0</v>
      </c>
      <c r="K174" s="85">
        <f t="shared" si="132"/>
        <v>0</v>
      </c>
    </row>
    <row r="175" spans="1:11" s="93" customFormat="1" ht="11.25">
      <c r="A175" s="87">
        <v>3231</v>
      </c>
      <c r="B175" s="88" t="s">
        <v>50</v>
      </c>
      <c r="C175" s="89">
        <f>SUM(D175:K175)</f>
        <v>23000</v>
      </c>
      <c r="D175" s="89">
        <v>0</v>
      </c>
      <c r="E175" s="89">
        <v>0</v>
      </c>
      <c r="F175" s="89">
        <v>0</v>
      </c>
      <c r="G175" s="89">
        <v>23000</v>
      </c>
      <c r="H175" s="89">
        <v>0</v>
      </c>
      <c r="I175" s="89">
        <v>0</v>
      </c>
      <c r="J175" s="89">
        <v>0</v>
      </c>
      <c r="K175" s="89">
        <v>0</v>
      </c>
    </row>
    <row r="176" spans="1:11" s="93" customFormat="1" ht="11.25">
      <c r="A176" s="87">
        <v>3232</v>
      </c>
      <c r="B176" s="88" t="s">
        <v>40</v>
      </c>
      <c r="C176" s="89">
        <f>SUM(D176:K176)</f>
        <v>0</v>
      </c>
      <c r="D176" s="89">
        <v>0</v>
      </c>
      <c r="E176" s="89">
        <v>0</v>
      </c>
      <c r="F176" s="89">
        <v>0</v>
      </c>
      <c r="G176" s="89">
        <v>0</v>
      </c>
      <c r="H176" s="89">
        <v>0</v>
      </c>
      <c r="I176" s="89">
        <v>0</v>
      </c>
      <c r="J176" s="89">
        <v>0</v>
      </c>
      <c r="K176" s="89">
        <v>0</v>
      </c>
    </row>
    <row r="177" spans="1:11" s="93" customFormat="1" ht="11.25">
      <c r="A177" s="87">
        <v>3233</v>
      </c>
      <c r="B177" s="88" t="s">
        <v>51</v>
      </c>
      <c r="C177" s="89">
        <f>SUM(D177:K177)</f>
        <v>0</v>
      </c>
      <c r="D177" s="89">
        <v>0</v>
      </c>
      <c r="E177" s="89">
        <v>0</v>
      </c>
      <c r="F177" s="89">
        <v>0</v>
      </c>
      <c r="G177" s="89">
        <v>0</v>
      </c>
      <c r="H177" s="89">
        <v>0</v>
      </c>
      <c r="I177" s="89">
        <v>0</v>
      </c>
      <c r="J177" s="89">
        <v>0</v>
      </c>
      <c r="K177" s="89">
        <v>0</v>
      </c>
    </row>
    <row r="178" spans="1:11" s="93" customFormat="1" ht="11.25">
      <c r="A178" s="87">
        <v>3237</v>
      </c>
      <c r="B178" s="88" t="s">
        <v>55</v>
      </c>
      <c r="C178" s="89">
        <f>SUM(D178:K178)</f>
        <v>0</v>
      </c>
      <c r="D178" s="89">
        <v>0</v>
      </c>
      <c r="E178" s="89">
        <v>0</v>
      </c>
      <c r="F178" s="89">
        <v>0</v>
      </c>
      <c r="G178" s="89">
        <v>0</v>
      </c>
      <c r="H178" s="89">
        <v>0</v>
      </c>
      <c r="I178" s="89">
        <v>0</v>
      </c>
      <c r="J178" s="89">
        <v>0</v>
      </c>
      <c r="K178" s="89">
        <v>0</v>
      </c>
    </row>
    <row r="179" spans="1:11" s="93" customFormat="1" ht="11.25">
      <c r="A179" s="87">
        <v>3239</v>
      </c>
      <c r="B179" s="88" t="s">
        <v>57</v>
      </c>
      <c r="C179" s="89">
        <f>SUM(D179:K179)</f>
        <v>0</v>
      </c>
      <c r="D179" s="89">
        <v>0</v>
      </c>
      <c r="E179" s="89">
        <v>0</v>
      </c>
      <c r="F179" s="89">
        <v>0</v>
      </c>
      <c r="G179" s="89">
        <v>0</v>
      </c>
      <c r="H179" s="89">
        <v>0</v>
      </c>
      <c r="I179" s="89">
        <v>0</v>
      </c>
      <c r="J179" s="89">
        <v>0</v>
      </c>
      <c r="K179" s="89">
        <v>0</v>
      </c>
    </row>
    <row r="180" spans="1:11" s="3" customFormat="1" ht="22.5">
      <c r="A180" s="83">
        <v>324</v>
      </c>
      <c r="B180" s="84" t="s">
        <v>58</v>
      </c>
      <c r="C180" s="85">
        <f>SUM(C181)</f>
        <v>1000</v>
      </c>
      <c r="D180" s="85">
        <f t="shared" ref="D180" si="133">SUM(D181)</f>
        <v>0</v>
      </c>
      <c r="E180" s="85">
        <f t="shared" ref="E180" si="134">SUM(E181)</f>
        <v>0</v>
      </c>
      <c r="F180" s="85">
        <f t="shared" ref="F180" si="135">SUM(F181)</f>
        <v>0</v>
      </c>
      <c r="G180" s="85">
        <f t="shared" ref="G180" si="136">SUM(G181)</f>
        <v>1000</v>
      </c>
      <c r="H180" s="85">
        <f t="shared" ref="H180" si="137">SUM(H181)</f>
        <v>0</v>
      </c>
      <c r="I180" s="85">
        <f t="shared" ref="I180" si="138">SUM(I181)</f>
        <v>0</v>
      </c>
      <c r="J180" s="85">
        <f t="shared" ref="J180" si="139">SUM(J181)</f>
        <v>0</v>
      </c>
      <c r="K180" s="85">
        <f t="shared" ref="K180" si="140">SUM(K181)</f>
        <v>0</v>
      </c>
    </row>
    <row r="181" spans="1:11" ht="22.5">
      <c r="A181" s="87">
        <v>3241</v>
      </c>
      <c r="B181" s="88" t="s">
        <v>58</v>
      </c>
      <c r="C181" s="89">
        <f>SUM(D181:K181)</f>
        <v>1000</v>
      </c>
      <c r="D181" s="89">
        <v>0</v>
      </c>
      <c r="E181" s="89">
        <v>0</v>
      </c>
      <c r="F181" s="89">
        <v>0</v>
      </c>
      <c r="G181" s="90">
        <v>1000</v>
      </c>
      <c r="H181" s="89">
        <v>0</v>
      </c>
      <c r="I181" s="89">
        <v>0</v>
      </c>
      <c r="J181" s="89">
        <v>0</v>
      </c>
      <c r="K181" s="89">
        <v>0</v>
      </c>
    </row>
    <row r="182" spans="1:11" s="92" customFormat="1" ht="12" customHeight="1">
      <c r="A182" s="83">
        <v>329</v>
      </c>
      <c r="B182" s="84" t="s">
        <v>26</v>
      </c>
      <c r="C182" s="85">
        <f t="shared" ref="C182:K182" si="141">SUM(C183:C184)</f>
        <v>0</v>
      </c>
      <c r="D182" s="85">
        <f t="shared" si="141"/>
        <v>0</v>
      </c>
      <c r="E182" s="85">
        <f t="shared" si="141"/>
        <v>0</v>
      </c>
      <c r="F182" s="85">
        <f t="shared" si="141"/>
        <v>0</v>
      </c>
      <c r="G182" s="85">
        <f t="shared" si="141"/>
        <v>0</v>
      </c>
      <c r="H182" s="85">
        <f t="shared" si="141"/>
        <v>0</v>
      </c>
      <c r="I182" s="85">
        <f t="shared" si="141"/>
        <v>0</v>
      </c>
      <c r="J182" s="85">
        <f t="shared" si="141"/>
        <v>0</v>
      </c>
      <c r="K182" s="85">
        <f t="shared" si="141"/>
        <v>0</v>
      </c>
    </row>
    <row r="183" spans="1:11" s="93" customFormat="1" ht="11.25">
      <c r="A183" s="87">
        <v>3293</v>
      </c>
      <c r="B183" s="88" t="s">
        <v>60</v>
      </c>
      <c r="C183" s="89">
        <f>SUM(D183:K183)</f>
        <v>0</v>
      </c>
      <c r="D183" s="89">
        <v>0</v>
      </c>
      <c r="E183" s="89">
        <v>0</v>
      </c>
      <c r="F183" s="89">
        <v>0</v>
      </c>
      <c r="G183" s="89">
        <v>0</v>
      </c>
      <c r="H183" s="89">
        <v>0</v>
      </c>
      <c r="I183" s="89">
        <v>0</v>
      </c>
      <c r="J183" s="89">
        <v>0</v>
      </c>
      <c r="K183" s="89">
        <v>0</v>
      </c>
    </row>
    <row r="184" spans="1:11" s="93" customFormat="1" ht="12.75" customHeight="1">
      <c r="A184" s="87">
        <v>3299</v>
      </c>
      <c r="B184" s="88" t="s">
        <v>26</v>
      </c>
      <c r="C184" s="89">
        <f>SUM(D184:K184)</f>
        <v>0</v>
      </c>
      <c r="D184" s="89">
        <v>0</v>
      </c>
      <c r="E184" s="89">
        <v>0</v>
      </c>
      <c r="F184" s="89">
        <v>0</v>
      </c>
      <c r="G184" s="89">
        <v>0</v>
      </c>
      <c r="H184" s="89">
        <v>0</v>
      </c>
      <c r="I184" s="89">
        <v>0</v>
      </c>
      <c r="J184" s="89">
        <v>0</v>
      </c>
      <c r="K184" s="89">
        <v>0</v>
      </c>
    </row>
    <row r="185" spans="1:11">
      <c r="A185" s="111"/>
      <c r="B185" s="98"/>
      <c r="C185" s="96"/>
      <c r="D185" s="96"/>
      <c r="E185" s="96"/>
      <c r="F185" s="96"/>
      <c r="G185" s="96"/>
      <c r="H185" s="96"/>
      <c r="I185" s="96"/>
      <c r="J185" s="96"/>
      <c r="K185" s="96"/>
    </row>
    <row r="186" spans="1:11">
      <c r="A186" s="111"/>
      <c r="B186" s="95"/>
      <c r="C186" s="68"/>
      <c r="D186" s="68"/>
      <c r="E186" s="68"/>
      <c r="F186" s="68"/>
      <c r="G186" s="68"/>
      <c r="H186" s="68"/>
      <c r="I186" s="29"/>
      <c r="J186" s="68"/>
      <c r="K186" s="68"/>
    </row>
    <row r="187" spans="1:11">
      <c r="A187" s="111"/>
      <c r="B187" s="95"/>
      <c r="C187" s="68"/>
      <c r="D187" s="68"/>
      <c r="E187" s="68"/>
      <c r="F187" s="68"/>
      <c r="G187" s="68"/>
      <c r="H187" s="68"/>
      <c r="I187" s="68"/>
      <c r="J187" s="68"/>
      <c r="K187" s="68"/>
    </row>
    <row r="188" spans="1:11">
      <c r="A188" s="111"/>
      <c r="B188" s="95"/>
      <c r="C188" s="68"/>
      <c r="D188" s="68"/>
      <c r="E188" s="68"/>
      <c r="F188" s="68"/>
      <c r="G188" s="68"/>
      <c r="H188" s="68"/>
      <c r="I188" s="29"/>
      <c r="J188" s="68"/>
      <c r="K188" s="68"/>
    </row>
    <row r="189" spans="1:11">
      <c r="A189" s="111"/>
      <c r="B189" s="95"/>
      <c r="C189" s="68"/>
      <c r="D189" s="68"/>
      <c r="E189" s="68"/>
      <c r="F189" s="68"/>
      <c r="G189" s="68"/>
      <c r="H189" s="68"/>
      <c r="I189" s="68"/>
      <c r="J189" s="68"/>
      <c r="K189" s="68"/>
    </row>
    <row r="190" spans="1:11">
      <c r="A190" s="111"/>
      <c r="B190" s="95"/>
      <c r="C190" s="68"/>
      <c r="D190" s="68"/>
      <c r="E190" s="68"/>
      <c r="F190" s="68"/>
      <c r="G190" s="68"/>
      <c r="H190" s="68"/>
      <c r="I190" s="68"/>
      <c r="J190" s="68"/>
      <c r="K190" s="68"/>
    </row>
    <row r="191" spans="1:11">
      <c r="A191" s="111"/>
      <c r="B191" s="95"/>
      <c r="C191" s="68"/>
      <c r="D191" s="68"/>
      <c r="E191" s="68"/>
      <c r="F191" s="68"/>
      <c r="G191" s="68"/>
      <c r="H191" s="68"/>
      <c r="I191" s="68"/>
      <c r="J191" s="68"/>
      <c r="K191" s="68"/>
    </row>
    <row r="192" spans="1:11">
      <c r="A192" s="112"/>
      <c r="B192" s="95"/>
      <c r="C192" s="68"/>
      <c r="D192" s="68"/>
      <c r="E192" s="68"/>
      <c r="F192" s="68"/>
      <c r="G192" s="68"/>
      <c r="H192" s="68"/>
      <c r="I192" s="68"/>
      <c r="J192" s="68"/>
      <c r="K192" s="68"/>
    </row>
    <row r="193" spans="1:11">
      <c r="A193" s="112"/>
      <c r="B193" s="95"/>
      <c r="C193" s="68"/>
      <c r="D193" s="68"/>
      <c r="E193" s="68"/>
      <c r="F193" s="68"/>
      <c r="G193" s="68"/>
      <c r="H193" s="68"/>
      <c r="I193" s="68"/>
      <c r="J193" s="68"/>
      <c r="K193" s="68"/>
    </row>
    <row r="194" spans="1:11">
      <c r="A194" s="112"/>
      <c r="B194" s="95"/>
      <c r="C194" s="68"/>
      <c r="D194" s="68"/>
      <c r="E194" s="68"/>
      <c r="F194" s="68"/>
      <c r="G194" s="68"/>
      <c r="H194" s="68"/>
      <c r="I194" s="68"/>
      <c r="J194" s="68"/>
      <c r="K194" s="68"/>
    </row>
    <row r="195" spans="1:11">
      <c r="A195" s="112"/>
      <c r="B195" s="95"/>
      <c r="C195" s="68"/>
      <c r="D195" s="68"/>
      <c r="E195" s="68"/>
      <c r="F195" s="68"/>
      <c r="G195" s="68"/>
      <c r="H195" s="68"/>
      <c r="I195" s="68"/>
      <c r="J195" s="68"/>
      <c r="K195" s="68"/>
    </row>
    <row r="196" spans="1:11">
      <c r="A196" s="112"/>
      <c r="B196" s="95"/>
      <c r="C196" s="68"/>
      <c r="D196" s="68"/>
      <c r="E196" s="68"/>
      <c r="F196" s="68"/>
      <c r="G196" s="68"/>
      <c r="H196" s="68"/>
      <c r="I196" s="68"/>
      <c r="J196" s="68"/>
      <c r="K196" s="68"/>
    </row>
    <row r="197" spans="1:11">
      <c r="A197" s="112"/>
      <c r="B197" s="95"/>
      <c r="C197" s="68"/>
      <c r="D197" s="68"/>
      <c r="E197" s="68"/>
      <c r="F197" s="68"/>
      <c r="G197" s="68"/>
      <c r="H197" s="68"/>
      <c r="I197" s="68"/>
      <c r="J197" s="68"/>
      <c r="K197" s="68"/>
    </row>
    <row r="198" spans="1:11">
      <c r="A198" s="112"/>
      <c r="B198" s="95"/>
      <c r="C198" s="68"/>
      <c r="D198" s="68"/>
      <c r="E198" s="68"/>
      <c r="F198" s="68"/>
      <c r="G198" s="68"/>
      <c r="H198" s="68"/>
      <c r="I198" s="68"/>
      <c r="J198" s="68"/>
      <c r="K198" s="68"/>
    </row>
    <row r="199" spans="1:11">
      <c r="A199" s="112"/>
      <c r="B199" s="95"/>
      <c r="C199" s="68"/>
      <c r="D199" s="68"/>
      <c r="E199" s="68"/>
      <c r="F199" s="68"/>
      <c r="G199" s="68"/>
      <c r="H199" s="68"/>
      <c r="I199" s="68"/>
      <c r="J199" s="68"/>
      <c r="K199" s="68"/>
    </row>
    <row r="200" spans="1:11">
      <c r="A200" s="112"/>
      <c r="B200" s="95"/>
      <c r="C200" s="68"/>
      <c r="D200" s="68"/>
      <c r="E200" s="68"/>
      <c r="F200" s="68"/>
      <c r="G200" s="68"/>
      <c r="H200" s="68"/>
      <c r="I200" s="68"/>
      <c r="J200" s="68"/>
      <c r="K200" s="68"/>
    </row>
    <row r="201" spans="1:11">
      <c r="A201" s="112"/>
      <c r="B201" s="95"/>
      <c r="C201" s="68"/>
      <c r="D201" s="68"/>
      <c r="E201" s="68"/>
      <c r="F201" s="68"/>
      <c r="G201" s="68"/>
      <c r="H201" s="68"/>
      <c r="I201" s="68"/>
      <c r="J201" s="68"/>
      <c r="K201" s="68"/>
    </row>
    <row r="202" spans="1:11">
      <c r="A202" s="112"/>
      <c r="B202" s="95"/>
      <c r="C202" s="68"/>
      <c r="D202" s="68"/>
      <c r="E202" s="68"/>
      <c r="F202" s="68"/>
      <c r="G202" s="68"/>
      <c r="H202" s="68"/>
      <c r="I202" s="68"/>
      <c r="J202" s="68"/>
      <c r="K202" s="68"/>
    </row>
    <row r="203" spans="1:11">
      <c r="A203" s="112"/>
      <c r="B203" s="95"/>
      <c r="C203" s="68"/>
      <c r="D203" s="68"/>
      <c r="E203" s="68"/>
      <c r="F203" s="68"/>
      <c r="G203" s="68"/>
      <c r="H203" s="68"/>
      <c r="I203" s="68"/>
      <c r="J203" s="68"/>
      <c r="K203" s="68"/>
    </row>
    <row r="204" spans="1:11">
      <c r="A204" s="112"/>
      <c r="B204" s="95"/>
      <c r="C204" s="68"/>
      <c r="D204" s="68"/>
      <c r="E204" s="68"/>
      <c r="F204" s="68"/>
      <c r="G204" s="68"/>
      <c r="H204" s="68"/>
      <c r="I204" s="68"/>
      <c r="J204" s="68"/>
      <c r="K204" s="68"/>
    </row>
    <row r="205" spans="1:11">
      <c r="A205" s="112"/>
      <c r="B205" s="95"/>
      <c r="C205" s="68"/>
      <c r="D205" s="68"/>
      <c r="E205" s="68"/>
      <c r="F205" s="68"/>
      <c r="G205" s="68"/>
      <c r="H205" s="68"/>
      <c r="I205" s="68"/>
      <c r="J205" s="68"/>
      <c r="K205" s="68"/>
    </row>
    <row r="206" spans="1:11">
      <c r="A206" s="112"/>
      <c r="B206" s="95"/>
      <c r="C206" s="68"/>
      <c r="D206" s="68"/>
      <c r="E206" s="68"/>
      <c r="F206" s="68"/>
      <c r="G206" s="68"/>
      <c r="H206" s="68"/>
      <c r="I206" s="68"/>
      <c r="J206" s="68"/>
      <c r="K206" s="68"/>
    </row>
    <row r="207" spans="1:11">
      <c r="A207" s="112"/>
      <c r="B207" s="95"/>
      <c r="C207" s="68"/>
      <c r="D207" s="68"/>
      <c r="E207" s="68"/>
      <c r="F207" s="68"/>
      <c r="G207" s="68"/>
      <c r="H207" s="68"/>
      <c r="I207" s="68"/>
      <c r="J207" s="68"/>
      <c r="K207" s="68"/>
    </row>
    <row r="208" spans="1:11">
      <c r="A208" s="112"/>
      <c r="B208" s="95"/>
      <c r="C208" s="68"/>
      <c r="D208" s="68"/>
      <c r="E208" s="68"/>
      <c r="F208" s="68"/>
      <c r="G208" s="68"/>
      <c r="H208" s="68"/>
      <c r="I208" s="68"/>
      <c r="J208" s="68"/>
      <c r="K208" s="68"/>
    </row>
    <row r="209" spans="1:11">
      <c r="A209" s="112"/>
      <c r="B209" s="95"/>
      <c r="C209" s="68"/>
      <c r="D209" s="68"/>
      <c r="E209" s="68"/>
      <c r="F209" s="68"/>
      <c r="G209" s="68"/>
      <c r="H209" s="68"/>
      <c r="I209" s="68"/>
      <c r="J209" s="68"/>
      <c r="K209" s="68"/>
    </row>
    <row r="210" spans="1:11">
      <c r="A210" s="112"/>
      <c r="B210" s="95"/>
      <c r="C210" s="68"/>
      <c r="D210" s="68"/>
      <c r="E210" s="68"/>
      <c r="F210" s="68"/>
      <c r="G210" s="68"/>
      <c r="H210" s="68"/>
      <c r="I210" s="68"/>
      <c r="J210" s="68"/>
      <c r="K210" s="68"/>
    </row>
    <row r="211" spans="1:11">
      <c r="A211" s="112"/>
      <c r="B211" s="95"/>
      <c r="C211" s="68"/>
      <c r="D211" s="68"/>
      <c r="E211" s="68"/>
      <c r="F211" s="68"/>
      <c r="G211" s="68"/>
      <c r="H211" s="68"/>
      <c r="I211" s="68"/>
      <c r="J211" s="68"/>
      <c r="K211" s="68"/>
    </row>
    <row r="212" spans="1:11">
      <c r="A212" s="112"/>
      <c r="B212" s="95"/>
      <c r="C212" s="68"/>
      <c r="D212" s="68"/>
      <c r="E212" s="68"/>
      <c r="F212" s="68"/>
      <c r="G212" s="68"/>
      <c r="H212" s="68"/>
      <c r="I212" s="68"/>
      <c r="J212" s="68"/>
      <c r="K212" s="68"/>
    </row>
    <row r="213" spans="1:11">
      <c r="A213" s="112"/>
      <c r="B213" s="95"/>
      <c r="C213" s="68"/>
      <c r="D213" s="68"/>
      <c r="E213" s="68"/>
      <c r="F213" s="68"/>
      <c r="G213" s="68"/>
      <c r="H213" s="68"/>
      <c r="I213" s="68"/>
      <c r="J213" s="68"/>
      <c r="K213" s="68"/>
    </row>
    <row r="214" spans="1:11">
      <c r="A214" s="112"/>
      <c r="B214" s="95"/>
      <c r="C214" s="68"/>
      <c r="D214" s="68"/>
      <c r="E214" s="68"/>
      <c r="F214" s="68"/>
      <c r="G214" s="68"/>
      <c r="H214" s="68"/>
      <c r="I214" s="68"/>
      <c r="J214" s="68"/>
      <c r="K214" s="68"/>
    </row>
    <row r="215" spans="1:11">
      <c r="A215" s="112"/>
      <c r="B215" s="95"/>
      <c r="C215" s="68"/>
      <c r="D215" s="68"/>
      <c r="E215" s="68"/>
      <c r="F215" s="68"/>
      <c r="G215" s="68"/>
      <c r="H215" s="68"/>
      <c r="I215" s="68"/>
      <c r="J215" s="68"/>
      <c r="K215" s="68"/>
    </row>
    <row r="216" spans="1:11">
      <c r="A216" s="112"/>
      <c r="B216" s="95"/>
      <c r="C216" s="68"/>
      <c r="D216" s="68"/>
      <c r="E216" s="68"/>
      <c r="F216" s="68"/>
      <c r="G216" s="68"/>
      <c r="H216" s="68"/>
      <c r="I216" s="68"/>
      <c r="J216" s="68"/>
      <c r="K216" s="68"/>
    </row>
    <row r="217" spans="1:11">
      <c r="A217" s="112"/>
      <c r="B217" s="95"/>
      <c r="C217" s="68"/>
      <c r="D217" s="68"/>
      <c r="E217" s="68"/>
      <c r="F217" s="68"/>
      <c r="G217" s="68"/>
      <c r="H217" s="68"/>
      <c r="I217" s="68"/>
      <c r="J217" s="68"/>
      <c r="K217" s="68"/>
    </row>
    <row r="218" spans="1:11">
      <c r="A218" s="112"/>
      <c r="B218" s="95"/>
      <c r="C218" s="68"/>
      <c r="D218" s="68"/>
      <c r="E218" s="68"/>
      <c r="F218" s="68"/>
      <c r="G218" s="68"/>
      <c r="H218" s="68"/>
      <c r="I218" s="68"/>
      <c r="J218" s="68"/>
      <c r="K218" s="68"/>
    </row>
    <row r="219" spans="1:11">
      <c r="A219" s="112"/>
      <c r="B219" s="95"/>
      <c r="C219" s="68"/>
      <c r="D219" s="68"/>
      <c r="E219" s="68"/>
      <c r="F219" s="68"/>
      <c r="G219" s="68"/>
      <c r="H219" s="68"/>
      <c r="I219" s="68"/>
      <c r="J219" s="68"/>
      <c r="K219" s="68"/>
    </row>
    <row r="220" spans="1:11">
      <c r="A220" s="112"/>
      <c r="B220" s="95"/>
      <c r="C220" s="68"/>
      <c r="D220" s="68"/>
      <c r="E220" s="68"/>
      <c r="F220" s="68"/>
      <c r="G220" s="68"/>
      <c r="H220" s="68"/>
      <c r="I220" s="68"/>
      <c r="J220" s="68"/>
      <c r="K220" s="68"/>
    </row>
    <row r="221" spans="1:11">
      <c r="A221" s="112"/>
      <c r="B221" s="95"/>
      <c r="C221" s="68"/>
      <c r="D221" s="68"/>
      <c r="E221" s="68"/>
      <c r="F221" s="68"/>
      <c r="G221" s="68"/>
      <c r="H221" s="68"/>
      <c r="I221" s="68"/>
      <c r="J221" s="68"/>
      <c r="K221" s="68"/>
    </row>
    <row r="222" spans="1:11">
      <c r="A222" s="112"/>
      <c r="B222" s="95"/>
      <c r="C222" s="68"/>
      <c r="D222" s="68"/>
      <c r="E222" s="68"/>
      <c r="F222" s="68"/>
      <c r="G222" s="68"/>
      <c r="H222" s="68"/>
      <c r="I222" s="68"/>
      <c r="J222" s="68"/>
      <c r="K222" s="68"/>
    </row>
    <row r="223" spans="1:11">
      <c r="A223" s="112"/>
      <c r="B223" s="95"/>
      <c r="C223" s="68"/>
      <c r="D223" s="68"/>
      <c r="E223" s="68"/>
      <c r="F223" s="68"/>
      <c r="G223" s="68"/>
      <c r="H223" s="68"/>
      <c r="I223" s="68"/>
      <c r="J223" s="68"/>
      <c r="K223" s="68"/>
    </row>
    <row r="224" spans="1:11">
      <c r="A224" s="112"/>
      <c r="B224" s="95"/>
      <c r="C224" s="68"/>
      <c r="D224" s="68"/>
      <c r="E224" s="68"/>
      <c r="F224" s="68"/>
      <c r="G224" s="68"/>
      <c r="H224" s="68"/>
      <c r="I224" s="68"/>
      <c r="J224" s="68"/>
      <c r="K224" s="68"/>
    </row>
    <row r="225" spans="1:11">
      <c r="A225" s="112"/>
      <c r="B225" s="95"/>
      <c r="C225" s="68"/>
      <c r="D225" s="68"/>
      <c r="E225" s="68"/>
      <c r="F225" s="68"/>
      <c r="G225" s="68"/>
      <c r="H225" s="68"/>
      <c r="I225" s="68"/>
      <c r="J225" s="68"/>
      <c r="K225" s="68"/>
    </row>
    <row r="226" spans="1:11">
      <c r="A226" s="112"/>
      <c r="B226" s="95"/>
      <c r="C226" s="68"/>
      <c r="D226" s="68"/>
      <c r="E226" s="68"/>
      <c r="F226" s="68"/>
      <c r="G226" s="68"/>
      <c r="H226" s="68"/>
      <c r="I226" s="68"/>
      <c r="J226" s="68"/>
      <c r="K226" s="68"/>
    </row>
    <row r="227" spans="1:11">
      <c r="A227" s="112"/>
      <c r="B227" s="95"/>
      <c r="C227" s="68"/>
      <c r="D227" s="68"/>
      <c r="E227" s="68"/>
      <c r="F227" s="68"/>
      <c r="G227" s="68"/>
      <c r="H227" s="68"/>
      <c r="I227" s="68"/>
      <c r="J227" s="68"/>
      <c r="K227" s="68"/>
    </row>
    <row r="228" spans="1:11">
      <c r="A228" s="112"/>
      <c r="B228" s="95"/>
      <c r="C228" s="68"/>
      <c r="D228" s="68"/>
      <c r="E228" s="68"/>
      <c r="F228" s="68"/>
      <c r="G228" s="68"/>
      <c r="H228" s="68"/>
      <c r="I228" s="68"/>
      <c r="J228" s="68"/>
      <c r="K228" s="68"/>
    </row>
    <row r="229" spans="1:11">
      <c r="A229" s="112"/>
      <c r="B229" s="95"/>
      <c r="C229" s="68"/>
      <c r="D229" s="68"/>
      <c r="E229" s="68"/>
      <c r="F229" s="68"/>
      <c r="G229" s="68"/>
      <c r="H229" s="68"/>
      <c r="I229" s="68"/>
      <c r="J229" s="68"/>
      <c r="K229" s="68"/>
    </row>
    <row r="230" spans="1:11">
      <c r="A230" s="112"/>
      <c r="B230" s="95"/>
      <c r="C230" s="68"/>
      <c r="D230" s="68"/>
      <c r="E230" s="68"/>
      <c r="F230" s="68"/>
      <c r="G230" s="68"/>
      <c r="H230" s="68"/>
      <c r="I230" s="68"/>
      <c r="J230" s="68"/>
      <c r="K230" s="68"/>
    </row>
    <row r="231" spans="1:11">
      <c r="A231" s="112"/>
      <c r="B231" s="95"/>
      <c r="C231" s="68"/>
      <c r="D231" s="68"/>
      <c r="E231" s="68"/>
      <c r="F231" s="68"/>
      <c r="G231" s="68"/>
      <c r="H231" s="68"/>
      <c r="I231" s="68"/>
      <c r="J231" s="68"/>
      <c r="K231" s="68"/>
    </row>
    <row r="232" spans="1:11">
      <c r="A232" s="112"/>
      <c r="B232" s="95"/>
      <c r="C232" s="68"/>
      <c r="D232" s="68"/>
      <c r="E232" s="68"/>
      <c r="F232" s="68"/>
      <c r="G232" s="68"/>
      <c r="H232" s="68"/>
      <c r="I232" s="68"/>
      <c r="J232" s="68"/>
      <c r="K232" s="68"/>
    </row>
    <row r="233" spans="1:11">
      <c r="A233" s="112"/>
      <c r="B233" s="95"/>
      <c r="C233" s="68"/>
      <c r="D233" s="68"/>
      <c r="E233" s="68"/>
      <c r="F233" s="68"/>
      <c r="G233" s="68"/>
      <c r="H233" s="68"/>
      <c r="I233" s="68"/>
      <c r="J233" s="68"/>
      <c r="K233" s="68"/>
    </row>
    <row r="234" spans="1:11">
      <c r="A234" s="112"/>
      <c r="B234" s="95"/>
      <c r="C234" s="68"/>
      <c r="D234" s="68"/>
      <c r="E234" s="68"/>
      <c r="F234" s="68"/>
      <c r="G234" s="68"/>
      <c r="H234" s="68"/>
      <c r="I234" s="68"/>
      <c r="J234" s="68"/>
      <c r="K234" s="68"/>
    </row>
    <row r="235" spans="1:11">
      <c r="A235" s="112"/>
      <c r="B235" s="95"/>
      <c r="C235" s="68"/>
      <c r="D235" s="68"/>
      <c r="E235" s="68"/>
      <c r="F235" s="68"/>
      <c r="G235" s="68"/>
      <c r="H235" s="68"/>
      <c r="I235" s="68"/>
      <c r="J235" s="68"/>
      <c r="K235" s="68"/>
    </row>
    <row r="236" spans="1:11">
      <c r="A236" s="112"/>
      <c r="B236" s="95"/>
      <c r="C236" s="68"/>
      <c r="D236" s="68"/>
      <c r="E236" s="68"/>
      <c r="F236" s="68"/>
      <c r="G236" s="68"/>
      <c r="H236" s="68"/>
      <c r="I236" s="68"/>
      <c r="J236" s="68"/>
      <c r="K236" s="68"/>
    </row>
    <row r="237" spans="1:11">
      <c r="A237" s="112"/>
      <c r="B237" s="95"/>
      <c r="C237" s="68"/>
      <c r="D237" s="68"/>
      <c r="E237" s="68"/>
      <c r="F237" s="68"/>
      <c r="G237" s="68"/>
      <c r="H237" s="68"/>
      <c r="I237" s="68"/>
      <c r="J237" s="68"/>
      <c r="K237" s="68"/>
    </row>
    <row r="238" spans="1:11">
      <c r="A238" s="112"/>
      <c r="B238" s="95"/>
      <c r="C238" s="68"/>
      <c r="D238" s="68"/>
      <c r="E238" s="68"/>
      <c r="F238" s="68"/>
      <c r="G238" s="68"/>
      <c r="H238" s="68"/>
      <c r="I238" s="68"/>
      <c r="J238" s="68"/>
      <c r="K238" s="68"/>
    </row>
    <row r="239" spans="1:11">
      <c r="A239" s="112"/>
      <c r="B239" s="95"/>
      <c r="C239" s="68"/>
      <c r="D239" s="68"/>
      <c r="E239" s="68"/>
      <c r="F239" s="68"/>
      <c r="G239" s="68"/>
      <c r="H239" s="68"/>
      <c r="I239" s="68"/>
      <c r="J239" s="68"/>
      <c r="K239" s="68"/>
    </row>
    <row r="240" spans="1:11">
      <c r="A240" s="112"/>
      <c r="B240" s="95"/>
      <c r="C240" s="68"/>
      <c r="D240" s="68"/>
      <c r="E240" s="68"/>
      <c r="F240" s="68"/>
      <c r="G240" s="68"/>
      <c r="H240" s="68"/>
      <c r="I240" s="68"/>
      <c r="J240" s="68"/>
      <c r="K240" s="68"/>
    </row>
    <row r="241" spans="1:11">
      <c r="A241" s="112"/>
      <c r="B241" s="95"/>
      <c r="C241" s="68"/>
      <c r="D241" s="68"/>
      <c r="E241" s="68"/>
      <c r="F241" s="68"/>
      <c r="G241" s="68"/>
      <c r="H241" s="68"/>
      <c r="I241" s="68"/>
      <c r="J241" s="68"/>
      <c r="K241" s="68"/>
    </row>
    <row r="242" spans="1:11">
      <c r="A242" s="112"/>
      <c r="B242" s="95"/>
      <c r="C242" s="68"/>
      <c r="D242" s="68"/>
      <c r="E242" s="68"/>
      <c r="F242" s="68"/>
      <c r="G242" s="68"/>
      <c r="H242" s="68"/>
      <c r="I242" s="68"/>
      <c r="J242" s="68"/>
      <c r="K242" s="68"/>
    </row>
    <row r="243" spans="1:11">
      <c r="A243" s="112"/>
      <c r="B243" s="95"/>
      <c r="C243" s="68"/>
      <c r="D243" s="68"/>
      <c r="E243" s="68"/>
      <c r="F243" s="68"/>
      <c r="G243" s="68"/>
      <c r="H243" s="68"/>
      <c r="I243" s="68"/>
      <c r="J243" s="68"/>
      <c r="K243" s="68"/>
    </row>
    <row r="244" spans="1:11">
      <c r="A244" s="112"/>
      <c r="B244" s="95"/>
      <c r="C244" s="68"/>
      <c r="D244" s="68"/>
      <c r="E244" s="68"/>
      <c r="F244" s="68"/>
      <c r="G244" s="68"/>
      <c r="H244" s="68"/>
      <c r="I244" s="68"/>
      <c r="J244" s="68"/>
      <c r="K244" s="68"/>
    </row>
    <row r="245" spans="1:11">
      <c r="A245" s="112"/>
      <c r="B245" s="95"/>
      <c r="C245" s="68"/>
      <c r="D245" s="68"/>
      <c r="E245" s="68"/>
      <c r="F245" s="68"/>
      <c r="G245" s="68"/>
      <c r="H245" s="68"/>
      <c r="I245" s="68"/>
      <c r="J245" s="68"/>
      <c r="K245" s="68"/>
    </row>
    <row r="246" spans="1:11">
      <c r="A246" s="112"/>
      <c r="B246" s="95"/>
      <c r="C246" s="68"/>
      <c r="D246" s="68"/>
      <c r="E246" s="68"/>
      <c r="F246" s="68"/>
      <c r="G246" s="68"/>
      <c r="H246" s="68"/>
      <c r="I246" s="68"/>
      <c r="J246" s="68"/>
      <c r="K246" s="68"/>
    </row>
    <row r="247" spans="1:11">
      <c r="A247" s="112"/>
      <c r="B247" s="95"/>
      <c r="C247" s="68"/>
      <c r="D247" s="68"/>
      <c r="E247" s="68"/>
      <c r="F247" s="68"/>
      <c r="G247" s="68"/>
      <c r="H247" s="68"/>
      <c r="I247" s="68"/>
      <c r="J247" s="68"/>
      <c r="K247" s="68"/>
    </row>
    <row r="248" spans="1:11">
      <c r="A248" s="112"/>
      <c r="B248" s="95"/>
      <c r="C248" s="68"/>
      <c r="D248" s="68"/>
      <c r="E248" s="68"/>
      <c r="F248" s="68"/>
      <c r="G248" s="68"/>
      <c r="H248" s="68"/>
      <c r="I248" s="68"/>
      <c r="J248" s="68"/>
      <c r="K248" s="68"/>
    </row>
    <row r="249" spans="1:11">
      <c r="A249" s="112"/>
      <c r="B249" s="95"/>
      <c r="C249" s="68"/>
      <c r="D249" s="68"/>
      <c r="E249" s="68"/>
      <c r="F249" s="68"/>
      <c r="G249" s="68"/>
      <c r="H249" s="68"/>
      <c r="I249" s="68"/>
      <c r="J249" s="68"/>
      <c r="K249" s="68"/>
    </row>
    <row r="250" spans="1:11">
      <c r="A250" s="112"/>
      <c r="B250" s="95"/>
      <c r="C250" s="68"/>
      <c r="D250" s="68"/>
      <c r="E250" s="68"/>
      <c r="F250" s="68"/>
      <c r="G250" s="68"/>
      <c r="H250" s="68"/>
      <c r="I250" s="68"/>
      <c r="J250" s="68"/>
      <c r="K250" s="68"/>
    </row>
    <row r="251" spans="1:11">
      <c r="A251" s="112"/>
      <c r="B251" s="95"/>
      <c r="C251" s="68"/>
      <c r="D251" s="68"/>
      <c r="E251" s="68"/>
      <c r="F251" s="68"/>
      <c r="G251" s="68"/>
      <c r="H251" s="68"/>
      <c r="I251" s="68"/>
      <c r="J251" s="68"/>
      <c r="K251" s="68"/>
    </row>
    <row r="252" spans="1:11">
      <c r="A252" s="112"/>
      <c r="B252" s="95"/>
      <c r="C252" s="68"/>
      <c r="D252" s="68"/>
      <c r="E252" s="68"/>
      <c r="F252" s="68"/>
      <c r="G252" s="68"/>
      <c r="H252" s="68"/>
      <c r="I252" s="68"/>
      <c r="J252" s="68"/>
      <c r="K252" s="68"/>
    </row>
    <row r="253" spans="1:11">
      <c r="A253" s="112"/>
      <c r="B253" s="95"/>
      <c r="C253" s="68"/>
      <c r="D253" s="68"/>
      <c r="E253" s="68"/>
      <c r="F253" s="68"/>
      <c r="G253" s="68"/>
      <c r="H253" s="68"/>
      <c r="I253" s="68"/>
      <c r="J253" s="68"/>
      <c r="K253" s="68"/>
    </row>
    <row r="254" spans="1:11">
      <c r="A254" s="112"/>
      <c r="B254" s="95"/>
      <c r="C254" s="68"/>
      <c r="D254" s="68"/>
      <c r="E254" s="68"/>
      <c r="F254" s="68"/>
      <c r="G254" s="68"/>
      <c r="H254" s="68"/>
      <c r="I254" s="68"/>
      <c r="J254" s="68"/>
      <c r="K254" s="68"/>
    </row>
    <row r="255" spans="1:11">
      <c r="A255" s="112"/>
      <c r="B255" s="95"/>
      <c r="C255" s="68"/>
      <c r="D255" s="68"/>
      <c r="E255" s="68"/>
      <c r="F255" s="68"/>
      <c r="G255" s="68"/>
      <c r="H255" s="68"/>
      <c r="I255" s="68"/>
      <c r="J255" s="68"/>
      <c r="K255" s="68"/>
    </row>
    <row r="256" spans="1:11">
      <c r="A256" s="112"/>
      <c r="B256" s="95"/>
      <c r="C256" s="68"/>
      <c r="D256" s="68"/>
      <c r="E256" s="68"/>
      <c r="F256" s="68"/>
      <c r="G256" s="68"/>
      <c r="H256" s="68"/>
      <c r="I256" s="68"/>
      <c r="J256" s="68"/>
      <c r="K256" s="68"/>
    </row>
    <row r="257" spans="1:11">
      <c r="A257" s="112"/>
      <c r="B257" s="95"/>
      <c r="C257" s="68"/>
      <c r="D257" s="68"/>
      <c r="E257" s="68"/>
      <c r="F257" s="68"/>
      <c r="G257" s="68"/>
      <c r="H257" s="68"/>
      <c r="I257" s="68"/>
      <c r="J257" s="68"/>
      <c r="K257" s="68"/>
    </row>
    <row r="258" spans="1:11">
      <c r="A258" s="112"/>
      <c r="B258" s="95"/>
      <c r="C258" s="68"/>
      <c r="D258" s="68"/>
      <c r="E258" s="68"/>
      <c r="F258" s="68"/>
      <c r="G258" s="68"/>
      <c r="H258" s="68"/>
      <c r="I258" s="68"/>
      <c r="J258" s="68"/>
      <c r="K258" s="68"/>
    </row>
    <row r="259" spans="1:11">
      <c r="A259" s="112"/>
      <c r="B259" s="95"/>
      <c r="C259" s="68"/>
      <c r="D259" s="68"/>
      <c r="E259" s="68"/>
      <c r="F259" s="68"/>
      <c r="G259" s="68"/>
      <c r="H259" s="68"/>
      <c r="I259" s="68"/>
      <c r="J259" s="68"/>
      <c r="K259" s="68"/>
    </row>
    <row r="260" spans="1:11">
      <c r="A260" s="112"/>
      <c r="B260" s="95"/>
      <c r="C260" s="68"/>
      <c r="D260" s="68"/>
      <c r="E260" s="68"/>
      <c r="F260" s="68"/>
      <c r="G260" s="68"/>
      <c r="H260" s="68"/>
      <c r="I260" s="68"/>
      <c r="J260" s="68"/>
      <c r="K260" s="68"/>
    </row>
    <row r="261" spans="1:11">
      <c r="A261" s="112"/>
      <c r="B261" s="95"/>
      <c r="C261" s="68"/>
      <c r="D261" s="68"/>
      <c r="E261" s="68"/>
      <c r="F261" s="68"/>
      <c r="G261" s="68"/>
      <c r="H261" s="68"/>
      <c r="I261" s="68"/>
      <c r="J261" s="68"/>
      <c r="K261" s="68"/>
    </row>
    <row r="262" spans="1:11">
      <c r="A262" s="112"/>
      <c r="B262" s="95"/>
      <c r="C262" s="68"/>
      <c r="D262" s="68"/>
      <c r="E262" s="68"/>
      <c r="F262" s="68"/>
      <c r="G262" s="68"/>
      <c r="H262" s="68"/>
      <c r="I262" s="68"/>
      <c r="J262" s="68"/>
      <c r="K262" s="68"/>
    </row>
    <row r="263" spans="1:11">
      <c r="A263" s="112"/>
      <c r="B263" s="95"/>
      <c r="C263" s="68"/>
      <c r="D263" s="68"/>
      <c r="E263" s="68"/>
      <c r="F263" s="68"/>
      <c r="G263" s="68"/>
      <c r="H263" s="68"/>
      <c r="I263" s="68"/>
      <c r="J263" s="68"/>
      <c r="K263" s="68"/>
    </row>
    <row r="264" spans="1:11">
      <c r="A264" s="112"/>
      <c r="B264" s="95"/>
      <c r="C264" s="68"/>
      <c r="D264" s="68"/>
      <c r="E264" s="68"/>
      <c r="F264" s="68"/>
      <c r="G264" s="68"/>
      <c r="H264" s="68"/>
      <c r="I264" s="68"/>
      <c r="J264" s="68"/>
      <c r="K264" s="68"/>
    </row>
    <row r="265" spans="1:11">
      <c r="A265" s="112"/>
      <c r="B265" s="95"/>
      <c r="C265" s="68"/>
      <c r="D265" s="68"/>
      <c r="E265" s="68"/>
      <c r="F265" s="68"/>
      <c r="G265" s="68"/>
      <c r="H265" s="68"/>
      <c r="I265" s="68"/>
      <c r="J265" s="68"/>
      <c r="K265" s="68"/>
    </row>
    <row r="266" spans="1:11">
      <c r="A266" s="112"/>
      <c r="B266" s="95"/>
      <c r="C266" s="68"/>
      <c r="D266" s="68"/>
      <c r="E266" s="68"/>
      <c r="F266" s="68"/>
      <c r="G266" s="68"/>
      <c r="H266" s="68"/>
      <c r="I266" s="68"/>
      <c r="J266" s="68"/>
      <c r="K266" s="68"/>
    </row>
    <row r="267" spans="1:11">
      <c r="A267" s="112"/>
      <c r="B267" s="95"/>
      <c r="C267" s="68"/>
      <c r="D267" s="68"/>
      <c r="E267" s="68"/>
      <c r="F267" s="68"/>
      <c r="G267" s="68"/>
      <c r="H267" s="68"/>
      <c r="I267" s="68"/>
      <c r="J267" s="68"/>
      <c r="K267" s="68"/>
    </row>
    <row r="268" spans="1:11">
      <c r="A268" s="112"/>
      <c r="B268" s="95"/>
      <c r="C268" s="68"/>
      <c r="D268" s="68"/>
      <c r="E268" s="68"/>
      <c r="F268" s="68"/>
      <c r="G268" s="68"/>
      <c r="H268" s="68"/>
      <c r="I268" s="68"/>
      <c r="J268" s="68"/>
      <c r="K268" s="68"/>
    </row>
    <row r="269" spans="1:11">
      <c r="A269" s="112"/>
      <c r="B269" s="95"/>
      <c r="C269" s="68"/>
      <c r="D269" s="68"/>
      <c r="E269" s="68"/>
      <c r="F269" s="68"/>
      <c r="G269" s="68"/>
      <c r="H269" s="68"/>
      <c r="I269" s="68"/>
      <c r="J269" s="68"/>
      <c r="K269" s="68"/>
    </row>
    <row r="270" spans="1:11">
      <c r="A270" s="112"/>
      <c r="B270" s="95"/>
      <c r="C270" s="68"/>
      <c r="D270" s="68"/>
      <c r="E270" s="68"/>
      <c r="F270" s="68"/>
      <c r="G270" s="68"/>
      <c r="H270" s="68"/>
      <c r="I270" s="68"/>
      <c r="J270" s="68"/>
      <c r="K270" s="68"/>
    </row>
    <row r="271" spans="1:11">
      <c r="A271" s="112"/>
      <c r="B271" s="95"/>
      <c r="C271" s="68"/>
      <c r="D271" s="68"/>
      <c r="E271" s="68"/>
      <c r="F271" s="68"/>
      <c r="G271" s="68"/>
      <c r="H271" s="68"/>
      <c r="I271" s="68"/>
      <c r="J271" s="68"/>
      <c r="K271" s="68"/>
    </row>
    <row r="272" spans="1:11">
      <c r="A272" s="112"/>
      <c r="B272" s="95"/>
      <c r="C272" s="68"/>
      <c r="D272" s="68"/>
      <c r="E272" s="68"/>
      <c r="F272" s="68"/>
      <c r="G272" s="68"/>
      <c r="H272" s="68"/>
      <c r="I272" s="68"/>
      <c r="J272" s="68"/>
      <c r="K272" s="68"/>
    </row>
    <row r="273" spans="1:11">
      <c r="A273" s="112"/>
      <c r="B273" s="95"/>
      <c r="C273" s="68"/>
      <c r="D273" s="68"/>
      <c r="E273" s="68"/>
      <c r="F273" s="68"/>
      <c r="G273" s="68"/>
      <c r="H273" s="68"/>
      <c r="I273" s="68"/>
      <c r="J273" s="68"/>
      <c r="K273" s="68"/>
    </row>
    <row r="274" spans="1:11">
      <c r="A274" s="112"/>
      <c r="B274" s="95"/>
      <c r="C274" s="68"/>
      <c r="D274" s="68"/>
      <c r="E274" s="68"/>
      <c r="F274" s="68"/>
      <c r="G274" s="68"/>
      <c r="H274" s="68"/>
      <c r="I274" s="68"/>
      <c r="J274" s="68"/>
      <c r="K274" s="68"/>
    </row>
    <row r="275" spans="1:11">
      <c r="A275" s="112"/>
      <c r="B275" s="95"/>
      <c r="C275" s="68"/>
      <c r="D275" s="68"/>
      <c r="E275" s="68"/>
      <c r="F275" s="68"/>
      <c r="G275" s="68"/>
      <c r="H275" s="68"/>
      <c r="I275" s="68"/>
      <c r="J275" s="68"/>
      <c r="K275" s="68"/>
    </row>
    <row r="276" spans="1:11">
      <c r="A276" s="112"/>
      <c r="B276" s="95"/>
      <c r="C276" s="68"/>
      <c r="D276" s="68"/>
      <c r="E276" s="68"/>
      <c r="F276" s="68"/>
      <c r="G276" s="68"/>
      <c r="H276" s="68"/>
      <c r="I276" s="68"/>
      <c r="J276" s="68"/>
      <c r="K276" s="68"/>
    </row>
    <row r="277" spans="1:11">
      <c r="A277" s="112"/>
      <c r="B277" s="95"/>
      <c r="C277" s="68"/>
      <c r="D277" s="68"/>
      <c r="E277" s="68"/>
      <c r="F277" s="68"/>
      <c r="G277" s="68"/>
      <c r="H277" s="68"/>
      <c r="I277" s="68"/>
      <c r="J277" s="68"/>
      <c r="K277" s="68"/>
    </row>
    <row r="278" spans="1:11">
      <c r="A278" s="112"/>
      <c r="B278" s="95"/>
      <c r="C278" s="68"/>
      <c r="D278" s="68"/>
      <c r="E278" s="68"/>
      <c r="F278" s="68"/>
      <c r="G278" s="68"/>
      <c r="H278" s="68"/>
      <c r="I278" s="68"/>
      <c r="J278" s="68"/>
      <c r="K278" s="68"/>
    </row>
    <row r="279" spans="1:11">
      <c r="A279" s="112"/>
      <c r="B279" s="95"/>
      <c r="C279" s="68"/>
      <c r="D279" s="68"/>
      <c r="E279" s="68"/>
      <c r="F279" s="68"/>
      <c r="G279" s="68"/>
      <c r="H279" s="68"/>
      <c r="I279" s="68"/>
      <c r="J279" s="68"/>
      <c r="K279" s="68"/>
    </row>
    <row r="280" spans="1:11">
      <c r="A280" s="112"/>
      <c r="B280" s="95"/>
      <c r="C280" s="68"/>
      <c r="D280" s="68"/>
      <c r="E280" s="68"/>
      <c r="F280" s="68"/>
      <c r="G280" s="68"/>
      <c r="H280" s="68"/>
      <c r="I280" s="68"/>
      <c r="J280" s="68"/>
      <c r="K280" s="68"/>
    </row>
    <row r="281" spans="1:11">
      <c r="A281" s="112"/>
      <c r="B281" s="95"/>
      <c r="C281" s="68"/>
      <c r="D281" s="68"/>
      <c r="E281" s="68"/>
      <c r="F281" s="68"/>
      <c r="G281" s="68"/>
      <c r="H281" s="68"/>
      <c r="I281" s="68"/>
      <c r="J281" s="68"/>
      <c r="K281" s="68"/>
    </row>
    <row r="282" spans="1:11">
      <c r="A282" s="112"/>
      <c r="B282" s="95"/>
      <c r="C282" s="68"/>
      <c r="D282" s="68"/>
      <c r="E282" s="68"/>
      <c r="F282" s="68"/>
      <c r="G282" s="68"/>
      <c r="H282" s="68"/>
      <c r="I282" s="68"/>
      <c r="J282" s="68"/>
      <c r="K282" s="68"/>
    </row>
    <row r="283" spans="1:11">
      <c r="A283" s="112"/>
      <c r="B283" s="95"/>
      <c r="C283" s="68"/>
      <c r="D283" s="68"/>
      <c r="E283" s="68"/>
      <c r="F283" s="68"/>
      <c r="G283" s="68"/>
      <c r="H283" s="68"/>
      <c r="I283" s="68"/>
      <c r="J283" s="68"/>
      <c r="K283" s="68"/>
    </row>
    <row r="284" spans="1:11">
      <c r="A284" s="112"/>
      <c r="B284" s="95"/>
      <c r="C284" s="68"/>
      <c r="D284" s="68"/>
      <c r="E284" s="68"/>
      <c r="F284" s="68"/>
      <c r="G284" s="68"/>
      <c r="H284" s="68"/>
      <c r="I284" s="68"/>
      <c r="J284" s="68"/>
      <c r="K284" s="68"/>
    </row>
    <row r="285" spans="1:11">
      <c r="A285" s="112"/>
      <c r="B285" s="95"/>
      <c r="C285" s="68"/>
      <c r="D285" s="68"/>
      <c r="E285" s="68"/>
      <c r="F285" s="68"/>
      <c r="G285" s="68"/>
      <c r="H285" s="68"/>
      <c r="I285" s="68"/>
      <c r="J285" s="68"/>
      <c r="K285" s="68"/>
    </row>
    <row r="286" spans="1:11">
      <c r="A286" s="112"/>
      <c r="B286" s="95"/>
      <c r="C286" s="68"/>
      <c r="D286" s="68"/>
      <c r="E286" s="68"/>
      <c r="F286" s="68"/>
      <c r="G286" s="68"/>
      <c r="H286" s="68"/>
      <c r="I286" s="68"/>
      <c r="J286" s="68"/>
      <c r="K286" s="68"/>
    </row>
    <row r="287" spans="1:11">
      <c r="A287" s="112"/>
      <c r="B287" s="95"/>
      <c r="C287" s="68"/>
      <c r="D287" s="68"/>
      <c r="E287" s="68"/>
      <c r="F287" s="68"/>
      <c r="G287" s="68"/>
      <c r="H287" s="68"/>
      <c r="I287" s="68"/>
      <c r="J287" s="68"/>
      <c r="K287" s="68"/>
    </row>
    <row r="288" spans="1:11">
      <c r="A288" s="112"/>
      <c r="B288" s="95"/>
      <c r="C288" s="68"/>
      <c r="D288" s="68"/>
      <c r="E288" s="68"/>
      <c r="F288" s="68"/>
      <c r="G288" s="68"/>
      <c r="H288" s="68"/>
      <c r="I288" s="68"/>
      <c r="J288" s="68"/>
      <c r="K288" s="68"/>
    </row>
    <row r="289" spans="1:11">
      <c r="A289" s="112"/>
      <c r="B289" s="95"/>
      <c r="C289" s="68"/>
      <c r="D289" s="68"/>
      <c r="E289" s="68"/>
      <c r="F289" s="68"/>
      <c r="G289" s="68"/>
      <c r="H289" s="68"/>
      <c r="I289" s="68"/>
      <c r="J289" s="68"/>
      <c r="K289" s="68"/>
    </row>
    <row r="290" spans="1:11">
      <c r="A290" s="112"/>
      <c r="B290" s="95"/>
      <c r="C290" s="68"/>
      <c r="D290" s="68"/>
      <c r="E290" s="68"/>
      <c r="F290" s="68"/>
      <c r="G290" s="68"/>
      <c r="H290" s="68"/>
      <c r="I290" s="68"/>
      <c r="J290" s="68"/>
      <c r="K290" s="68"/>
    </row>
    <row r="291" spans="1:11">
      <c r="A291" s="112"/>
      <c r="B291" s="95"/>
      <c r="C291" s="68"/>
      <c r="D291" s="68"/>
      <c r="E291" s="68"/>
      <c r="F291" s="68"/>
      <c r="G291" s="68"/>
      <c r="H291" s="68"/>
      <c r="I291" s="68"/>
      <c r="J291" s="68"/>
      <c r="K291" s="68"/>
    </row>
    <row r="292" spans="1:11">
      <c r="A292" s="112"/>
      <c r="B292" s="95"/>
      <c r="C292" s="68"/>
      <c r="D292" s="68"/>
      <c r="E292" s="68"/>
      <c r="F292" s="68"/>
      <c r="G292" s="68"/>
      <c r="H292" s="68"/>
      <c r="I292" s="68"/>
      <c r="J292" s="68"/>
      <c r="K292" s="68"/>
    </row>
    <row r="293" spans="1:11">
      <c r="A293" s="112"/>
      <c r="B293" s="95"/>
      <c r="C293" s="68"/>
      <c r="D293" s="68"/>
      <c r="E293" s="68"/>
      <c r="F293" s="68"/>
      <c r="G293" s="68"/>
      <c r="H293" s="68"/>
      <c r="I293" s="68"/>
      <c r="J293" s="68"/>
      <c r="K293" s="68"/>
    </row>
    <row r="294" spans="1:11">
      <c r="A294" s="112"/>
      <c r="B294" s="95"/>
      <c r="C294" s="68"/>
      <c r="D294" s="68"/>
      <c r="E294" s="68"/>
      <c r="F294" s="68"/>
      <c r="G294" s="68"/>
      <c r="H294" s="68"/>
      <c r="I294" s="68"/>
      <c r="J294" s="68"/>
      <c r="K294" s="68"/>
    </row>
    <row r="295" spans="1:11">
      <c r="A295" s="112"/>
      <c r="B295" s="95"/>
      <c r="C295" s="68"/>
      <c r="D295" s="68"/>
      <c r="E295" s="68"/>
      <c r="F295" s="68"/>
      <c r="G295" s="68"/>
      <c r="H295" s="68"/>
      <c r="I295" s="68"/>
      <c r="J295" s="68"/>
      <c r="K295" s="68"/>
    </row>
    <row r="296" spans="1:11">
      <c r="A296" s="112"/>
      <c r="B296" s="95"/>
      <c r="C296" s="68"/>
      <c r="D296" s="68"/>
      <c r="E296" s="68"/>
      <c r="F296" s="68"/>
      <c r="G296" s="68"/>
      <c r="H296" s="68"/>
      <c r="I296" s="68"/>
      <c r="J296" s="68"/>
      <c r="K296" s="68"/>
    </row>
    <row r="297" spans="1:11">
      <c r="A297" s="112"/>
      <c r="B297" s="95"/>
      <c r="C297" s="68"/>
      <c r="D297" s="68"/>
      <c r="E297" s="68"/>
      <c r="F297" s="68"/>
      <c r="G297" s="68"/>
      <c r="H297" s="68"/>
      <c r="I297" s="68"/>
      <c r="J297" s="68"/>
      <c r="K297" s="68"/>
    </row>
    <row r="298" spans="1:11">
      <c r="A298" s="112"/>
      <c r="B298" s="95"/>
      <c r="C298" s="68"/>
      <c r="D298" s="68"/>
      <c r="E298" s="68"/>
      <c r="F298" s="68"/>
      <c r="G298" s="68"/>
      <c r="H298" s="68"/>
      <c r="I298" s="68"/>
      <c r="J298" s="68"/>
      <c r="K298" s="68"/>
    </row>
    <row r="299" spans="1:11">
      <c r="A299" s="112"/>
      <c r="B299" s="95"/>
      <c r="C299" s="68"/>
      <c r="D299" s="68"/>
      <c r="E299" s="68"/>
      <c r="F299" s="68"/>
      <c r="G299" s="68"/>
      <c r="H299" s="68"/>
      <c r="I299" s="68"/>
      <c r="J299" s="68"/>
      <c r="K299" s="68"/>
    </row>
    <row r="300" spans="1:11">
      <c r="A300" s="112"/>
      <c r="B300" s="95"/>
      <c r="C300" s="68"/>
      <c r="D300" s="68"/>
      <c r="E300" s="68"/>
      <c r="F300" s="68"/>
      <c r="G300" s="68"/>
      <c r="H300" s="68"/>
      <c r="I300" s="68"/>
      <c r="J300" s="68"/>
      <c r="K300" s="68"/>
    </row>
    <row r="301" spans="1:11">
      <c r="A301" s="112"/>
      <c r="B301" s="95"/>
      <c r="C301" s="68"/>
      <c r="D301" s="68"/>
      <c r="E301" s="68"/>
      <c r="F301" s="68"/>
      <c r="G301" s="68"/>
      <c r="H301" s="68"/>
      <c r="I301" s="68"/>
      <c r="J301" s="68"/>
      <c r="K301" s="68"/>
    </row>
    <row r="302" spans="1:11">
      <c r="A302" s="112"/>
      <c r="B302" s="95"/>
      <c r="C302" s="68"/>
      <c r="D302" s="68"/>
      <c r="E302" s="68"/>
      <c r="F302" s="68"/>
      <c r="G302" s="68"/>
      <c r="H302" s="68"/>
      <c r="I302" s="68"/>
      <c r="J302" s="68"/>
      <c r="K302" s="68"/>
    </row>
    <row r="303" spans="1:11">
      <c r="A303" s="112"/>
      <c r="B303" s="95"/>
      <c r="C303" s="68"/>
      <c r="D303" s="68"/>
      <c r="E303" s="68"/>
      <c r="F303" s="68"/>
      <c r="G303" s="68"/>
      <c r="H303" s="68"/>
      <c r="I303" s="68"/>
      <c r="J303" s="68"/>
      <c r="K303" s="68"/>
    </row>
    <row r="304" spans="1:11">
      <c r="A304" s="112"/>
      <c r="B304" s="95"/>
      <c r="C304" s="68"/>
      <c r="D304" s="68"/>
      <c r="E304" s="68"/>
      <c r="F304" s="68"/>
      <c r="G304" s="68"/>
      <c r="H304" s="68"/>
      <c r="I304" s="68"/>
      <c r="J304" s="68"/>
      <c r="K304" s="68"/>
    </row>
    <row r="305" spans="1:11">
      <c r="A305" s="112"/>
      <c r="B305" s="95"/>
      <c r="C305" s="68"/>
      <c r="D305" s="68"/>
      <c r="E305" s="68"/>
      <c r="F305" s="68"/>
      <c r="G305" s="68"/>
      <c r="H305" s="68"/>
      <c r="I305" s="68"/>
      <c r="J305" s="68"/>
      <c r="K305" s="68"/>
    </row>
    <row r="306" spans="1:11">
      <c r="A306" s="112"/>
      <c r="B306" s="95"/>
      <c r="C306" s="68"/>
      <c r="D306" s="68"/>
      <c r="E306" s="68"/>
      <c r="F306" s="68"/>
      <c r="G306" s="68"/>
      <c r="H306" s="68"/>
      <c r="I306" s="68"/>
      <c r="J306" s="68"/>
      <c r="K306" s="68"/>
    </row>
    <row r="307" spans="1:11">
      <c r="A307" s="112"/>
      <c r="B307" s="95"/>
      <c r="C307" s="68"/>
      <c r="D307" s="68"/>
      <c r="E307" s="68"/>
      <c r="F307" s="68"/>
      <c r="G307" s="68"/>
      <c r="H307" s="68"/>
      <c r="I307" s="68"/>
      <c r="J307" s="68"/>
      <c r="K307" s="68"/>
    </row>
    <row r="308" spans="1:11">
      <c r="A308" s="112"/>
      <c r="B308" s="95"/>
      <c r="C308" s="68"/>
      <c r="D308" s="68"/>
      <c r="E308" s="68"/>
      <c r="F308" s="68"/>
      <c r="G308" s="68"/>
      <c r="H308" s="68"/>
      <c r="I308" s="68"/>
      <c r="J308" s="68"/>
      <c r="K308" s="68"/>
    </row>
    <row r="309" spans="1:11">
      <c r="A309" s="112"/>
      <c r="B309" s="95"/>
      <c r="C309" s="68"/>
      <c r="D309" s="68"/>
      <c r="E309" s="68"/>
      <c r="F309" s="68"/>
      <c r="G309" s="68"/>
      <c r="H309" s="68"/>
      <c r="I309" s="68"/>
      <c r="J309" s="68"/>
      <c r="K309" s="68"/>
    </row>
    <row r="310" spans="1:11">
      <c r="A310" s="112"/>
      <c r="B310" s="95"/>
      <c r="C310" s="68"/>
      <c r="D310" s="68"/>
      <c r="E310" s="68"/>
      <c r="F310" s="68"/>
      <c r="G310" s="68"/>
      <c r="H310" s="68"/>
      <c r="I310" s="68"/>
      <c r="J310" s="68"/>
      <c r="K310" s="68"/>
    </row>
    <row r="311" spans="1:11">
      <c r="A311" s="112"/>
      <c r="B311" s="95"/>
      <c r="C311" s="68"/>
      <c r="D311" s="68"/>
      <c r="E311" s="68"/>
      <c r="F311" s="68"/>
      <c r="G311" s="68"/>
      <c r="H311" s="68"/>
      <c r="I311" s="68"/>
      <c r="J311" s="68"/>
      <c r="K311" s="68"/>
    </row>
    <row r="312" spans="1:11">
      <c r="A312" s="112"/>
      <c r="B312" s="95"/>
      <c r="C312" s="68"/>
      <c r="D312" s="68"/>
      <c r="E312" s="68"/>
      <c r="F312" s="68"/>
      <c r="G312" s="68"/>
      <c r="H312" s="68"/>
      <c r="I312" s="68"/>
      <c r="J312" s="68"/>
      <c r="K312" s="68"/>
    </row>
    <row r="313" spans="1:11">
      <c r="A313" s="112"/>
      <c r="B313" s="95"/>
      <c r="C313" s="68"/>
      <c r="D313" s="68"/>
      <c r="E313" s="68"/>
      <c r="F313" s="68"/>
      <c r="G313" s="68"/>
      <c r="H313" s="68"/>
      <c r="I313" s="68"/>
      <c r="J313" s="68"/>
      <c r="K313" s="68"/>
    </row>
    <row r="314" spans="1:11">
      <c r="A314" s="112"/>
      <c r="B314" s="95"/>
      <c r="C314" s="68"/>
      <c r="D314" s="68"/>
      <c r="E314" s="68"/>
      <c r="F314" s="68"/>
      <c r="G314" s="68"/>
      <c r="H314" s="68"/>
      <c r="I314" s="68"/>
      <c r="J314" s="68"/>
      <c r="K314" s="68"/>
    </row>
    <row r="315" spans="1:11">
      <c r="A315" s="112"/>
      <c r="B315" s="95"/>
      <c r="C315" s="68"/>
      <c r="D315" s="68"/>
      <c r="E315" s="68"/>
      <c r="F315" s="68"/>
      <c r="G315" s="68"/>
      <c r="H315" s="68"/>
      <c r="I315" s="68"/>
      <c r="J315" s="68"/>
      <c r="K315" s="68"/>
    </row>
    <row r="316" spans="1:11">
      <c r="A316" s="112"/>
      <c r="B316" s="95"/>
      <c r="C316" s="68"/>
      <c r="D316" s="68"/>
      <c r="E316" s="68"/>
      <c r="F316" s="68"/>
      <c r="G316" s="68"/>
      <c r="H316" s="68"/>
      <c r="I316" s="68"/>
      <c r="J316" s="68"/>
      <c r="K316" s="68"/>
    </row>
    <row r="317" spans="1:11">
      <c r="A317" s="112"/>
      <c r="B317" s="95"/>
      <c r="C317" s="68"/>
      <c r="D317" s="68"/>
      <c r="E317" s="68"/>
      <c r="F317" s="68"/>
      <c r="G317" s="68"/>
      <c r="H317" s="68"/>
      <c r="I317" s="68"/>
      <c r="J317" s="68"/>
      <c r="K317" s="68"/>
    </row>
    <row r="318" spans="1:11">
      <c r="A318" s="112"/>
      <c r="B318" s="95"/>
      <c r="C318" s="68"/>
      <c r="D318" s="68"/>
      <c r="E318" s="68"/>
      <c r="F318" s="68"/>
      <c r="G318" s="68"/>
      <c r="H318" s="68"/>
      <c r="I318" s="68"/>
      <c r="J318" s="68"/>
      <c r="K318" s="68"/>
    </row>
    <row r="319" spans="1:11">
      <c r="A319" s="112"/>
      <c r="B319" s="95"/>
      <c r="C319" s="68"/>
      <c r="D319" s="68"/>
      <c r="E319" s="68"/>
      <c r="F319" s="68"/>
      <c r="G319" s="68"/>
      <c r="H319" s="68"/>
      <c r="I319" s="68"/>
      <c r="J319" s="68"/>
      <c r="K319" s="68"/>
    </row>
    <row r="320" spans="1:11">
      <c r="A320" s="112"/>
      <c r="B320" s="95"/>
      <c r="C320" s="68"/>
      <c r="D320" s="68"/>
      <c r="E320" s="68"/>
      <c r="F320" s="68"/>
      <c r="G320" s="68"/>
      <c r="H320" s="68"/>
      <c r="I320" s="68"/>
      <c r="J320" s="68"/>
      <c r="K320" s="68"/>
    </row>
    <row r="321" spans="1:11">
      <c r="A321" s="112"/>
      <c r="B321" s="95"/>
      <c r="C321" s="68"/>
      <c r="D321" s="68"/>
      <c r="E321" s="68"/>
      <c r="F321" s="68"/>
      <c r="G321" s="68"/>
      <c r="H321" s="68"/>
      <c r="I321" s="68"/>
      <c r="J321" s="68"/>
      <c r="K321" s="68"/>
    </row>
    <row r="322" spans="1:11">
      <c r="A322" s="112"/>
      <c r="B322" s="95"/>
      <c r="C322" s="68"/>
      <c r="D322" s="68"/>
      <c r="E322" s="68"/>
      <c r="F322" s="68"/>
      <c r="G322" s="68"/>
      <c r="H322" s="68"/>
      <c r="I322" s="68"/>
      <c r="J322" s="68"/>
      <c r="K322" s="68"/>
    </row>
    <row r="323" spans="1:11">
      <c r="A323" s="112"/>
      <c r="B323" s="95"/>
      <c r="C323" s="68"/>
      <c r="D323" s="68"/>
      <c r="E323" s="68"/>
      <c r="F323" s="68"/>
      <c r="G323" s="68"/>
      <c r="H323" s="68"/>
      <c r="I323" s="68"/>
      <c r="J323" s="68"/>
      <c r="K323" s="68"/>
    </row>
    <row r="324" spans="1:11">
      <c r="A324" s="112"/>
      <c r="B324" s="95"/>
      <c r="C324" s="68"/>
      <c r="D324" s="68"/>
      <c r="E324" s="68"/>
      <c r="F324" s="68"/>
      <c r="G324" s="68"/>
      <c r="H324" s="68"/>
      <c r="I324" s="68"/>
      <c r="J324" s="68"/>
      <c r="K324" s="68"/>
    </row>
    <row r="325" spans="1:11">
      <c r="A325" s="112"/>
      <c r="B325" s="95"/>
      <c r="C325" s="68"/>
      <c r="D325" s="68"/>
      <c r="E325" s="68"/>
      <c r="F325" s="68"/>
      <c r="G325" s="68"/>
      <c r="H325" s="68"/>
      <c r="I325" s="68"/>
      <c r="J325" s="68"/>
      <c r="K325" s="68"/>
    </row>
    <row r="326" spans="1:11">
      <c r="A326" s="112"/>
      <c r="B326" s="95"/>
      <c r="C326" s="68"/>
      <c r="D326" s="68"/>
      <c r="E326" s="68"/>
      <c r="F326" s="68"/>
      <c r="G326" s="68"/>
      <c r="H326" s="68"/>
      <c r="I326" s="68"/>
      <c r="J326" s="68"/>
      <c r="K326" s="68"/>
    </row>
    <row r="327" spans="1:11">
      <c r="A327" s="112"/>
      <c r="B327" s="95"/>
      <c r="C327" s="68"/>
      <c r="D327" s="68"/>
      <c r="E327" s="68"/>
      <c r="F327" s="68"/>
      <c r="G327" s="68"/>
      <c r="H327" s="68"/>
      <c r="I327" s="68"/>
      <c r="J327" s="68"/>
      <c r="K327" s="68"/>
    </row>
    <row r="328" spans="1:11">
      <c r="A328" s="112"/>
      <c r="B328" s="95"/>
      <c r="C328" s="68"/>
      <c r="D328" s="68"/>
      <c r="E328" s="68"/>
      <c r="F328" s="68"/>
      <c r="G328" s="68"/>
      <c r="H328" s="68"/>
      <c r="I328" s="68"/>
      <c r="J328" s="68"/>
      <c r="K328" s="68"/>
    </row>
    <row r="329" spans="1:11">
      <c r="A329" s="112"/>
      <c r="B329" s="95"/>
      <c r="C329" s="68"/>
      <c r="D329" s="68"/>
      <c r="E329" s="68"/>
      <c r="F329" s="68"/>
      <c r="G329" s="68"/>
      <c r="H329" s="68"/>
      <c r="I329" s="68"/>
      <c r="J329" s="68"/>
      <c r="K329" s="68"/>
    </row>
    <row r="330" spans="1:11">
      <c r="A330" s="112"/>
      <c r="B330" s="95"/>
      <c r="C330" s="68"/>
      <c r="D330" s="68"/>
      <c r="E330" s="68"/>
      <c r="F330" s="68"/>
      <c r="G330" s="68"/>
      <c r="H330" s="68"/>
      <c r="I330" s="68"/>
      <c r="J330" s="68"/>
      <c r="K330" s="68"/>
    </row>
    <row r="331" spans="1:11">
      <c r="A331" s="112"/>
      <c r="B331" s="95"/>
      <c r="C331" s="68"/>
      <c r="D331" s="68"/>
      <c r="E331" s="68"/>
      <c r="F331" s="68"/>
      <c r="G331" s="68"/>
      <c r="H331" s="68"/>
      <c r="I331" s="68"/>
      <c r="J331" s="68"/>
      <c r="K331" s="68"/>
    </row>
    <row r="332" spans="1:11">
      <c r="A332" s="112"/>
      <c r="B332" s="95"/>
      <c r="C332" s="68"/>
      <c r="D332" s="68"/>
      <c r="E332" s="68"/>
      <c r="F332" s="68"/>
      <c r="G332" s="68"/>
      <c r="H332" s="68"/>
      <c r="I332" s="68"/>
      <c r="J332" s="68"/>
      <c r="K332" s="68"/>
    </row>
    <row r="333" spans="1:11">
      <c r="A333" s="112"/>
      <c r="B333" s="95"/>
      <c r="C333" s="68"/>
      <c r="D333" s="68"/>
      <c r="E333" s="68"/>
      <c r="F333" s="68"/>
      <c r="G333" s="68"/>
      <c r="H333" s="68"/>
      <c r="I333" s="68"/>
      <c r="J333" s="68"/>
      <c r="K333" s="68"/>
    </row>
    <row r="334" spans="1:11">
      <c r="A334" s="112"/>
      <c r="B334" s="95"/>
      <c r="C334" s="68"/>
      <c r="D334" s="68"/>
      <c r="E334" s="68"/>
      <c r="F334" s="68"/>
      <c r="G334" s="68"/>
      <c r="H334" s="68"/>
      <c r="I334" s="68"/>
      <c r="J334" s="68"/>
      <c r="K334" s="68"/>
    </row>
    <row r="335" spans="1:11">
      <c r="A335" s="112"/>
      <c r="B335" s="95"/>
      <c r="C335" s="68"/>
      <c r="D335" s="68"/>
      <c r="E335" s="68"/>
      <c r="F335" s="68"/>
      <c r="G335" s="68"/>
      <c r="H335" s="68"/>
      <c r="I335" s="68"/>
      <c r="J335" s="68"/>
      <c r="K335" s="68"/>
    </row>
    <row r="336" spans="1:11">
      <c r="A336" s="112"/>
      <c r="B336" s="95"/>
      <c r="C336" s="68"/>
      <c r="D336" s="68"/>
      <c r="E336" s="68"/>
      <c r="F336" s="68"/>
      <c r="G336" s="68"/>
      <c r="H336" s="68"/>
      <c r="I336" s="68"/>
      <c r="J336" s="68"/>
      <c r="K336" s="68"/>
    </row>
    <row r="337" spans="1:11">
      <c r="A337" s="112"/>
      <c r="B337" s="95"/>
      <c r="C337" s="68"/>
      <c r="D337" s="68"/>
      <c r="E337" s="68"/>
      <c r="F337" s="68"/>
      <c r="G337" s="68"/>
      <c r="H337" s="68"/>
      <c r="I337" s="68"/>
      <c r="J337" s="68"/>
      <c r="K337" s="68"/>
    </row>
    <row r="338" spans="1:11">
      <c r="A338" s="112"/>
      <c r="B338" s="95"/>
      <c r="C338" s="68"/>
      <c r="D338" s="68"/>
      <c r="E338" s="68"/>
      <c r="F338" s="68"/>
      <c r="G338" s="68"/>
      <c r="H338" s="68"/>
      <c r="I338" s="68"/>
      <c r="J338" s="68"/>
      <c r="K338" s="68"/>
    </row>
    <row r="339" spans="1:11">
      <c r="A339" s="112"/>
      <c r="B339" s="95"/>
      <c r="C339" s="68"/>
      <c r="D339" s="68"/>
      <c r="E339" s="68"/>
      <c r="F339" s="68"/>
      <c r="G339" s="68"/>
      <c r="H339" s="68"/>
      <c r="I339" s="68"/>
      <c r="J339" s="68"/>
      <c r="K339" s="68"/>
    </row>
    <row r="340" spans="1:11">
      <c r="A340" s="112"/>
      <c r="B340" s="95"/>
      <c r="C340" s="68"/>
      <c r="D340" s="68"/>
      <c r="E340" s="68"/>
      <c r="F340" s="68"/>
      <c r="G340" s="68"/>
      <c r="H340" s="68"/>
      <c r="I340" s="68"/>
      <c r="J340" s="68"/>
      <c r="K340" s="68"/>
    </row>
    <row r="341" spans="1:11">
      <c r="A341" s="112"/>
      <c r="B341" s="95"/>
      <c r="C341" s="68"/>
      <c r="D341" s="68"/>
      <c r="E341" s="68"/>
      <c r="F341" s="68"/>
      <c r="G341" s="68"/>
      <c r="H341" s="68"/>
      <c r="I341" s="68"/>
      <c r="J341" s="68"/>
      <c r="K341" s="68"/>
    </row>
    <row r="342" spans="1:11">
      <c r="A342" s="112"/>
      <c r="B342" s="95"/>
      <c r="C342" s="68"/>
      <c r="D342" s="68"/>
      <c r="E342" s="68"/>
      <c r="F342" s="68"/>
      <c r="G342" s="68"/>
      <c r="H342" s="68"/>
      <c r="I342" s="68"/>
      <c r="J342" s="68"/>
      <c r="K342" s="68"/>
    </row>
    <row r="343" spans="1:11">
      <c r="A343" s="112"/>
      <c r="B343" s="95"/>
      <c r="C343" s="68"/>
      <c r="D343" s="68"/>
      <c r="E343" s="68"/>
      <c r="F343" s="68"/>
      <c r="G343" s="68"/>
      <c r="H343" s="68"/>
      <c r="I343" s="68"/>
      <c r="J343" s="68"/>
      <c r="K343" s="68"/>
    </row>
    <row r="344" spans="1:11">
      <c r="A344" s="112"/>
      <c r="B344" s="95"/>
      <c r="C344" s="68"/>
      <c r="D344" s="68"/>
      <c r="E344" s="68"/>
      <c r="F344" s="68"/>
      <c r="G344" s="68"/>
      <c r="H344" s="68"/>
      <c r="I344" s="68"/>
      <c r="J344" s="68"/>
      <c r="K344" s="68"/>
    </row>
    <row r="345" spans="1:11">
      <c r="A345" s="112"/>
      <c r="B345" s="95"/>
      <c r="C345" s="68"/>
      <c r="D345" s="68"/>
      <c r="E345" s="68"/>
      <c r="F345" s="68"/>
      <c r="G345" s="68"/>
      <c r="H345" s="68"/>
      <c r="I345" s="68"/>
      <c r="J345" s="68"/>
      <c r="K345" s="68"/>
    </row>
    <row r="346" spans="1:11">
      <c r="A346" s="112"/>
      <c r="B346" s="95"/>
      <c r="C346" s="68"/>
      <c r="D346" s="68"/>
      <c r="E346" s="68"/>
      <c r="F346" s="68"/>
      <c r="G346" s="68"/>
      <c r="H346" s="68"/>
      <c r="I346" s="68"/>
      <c r="J346" s="68"/>
      <c r="K346" s="68"/>
    </row>
    <row r="347" spans="1:11">
      <c r="A347" s="112"/>
      <c r="B347" s="95"/>
      <c r="C347" s="68"/>
      <c r="D347" s="68"/>
      <c r="E347" s="68"/>
      <c r="F347" s="68"/>
      <c r="G347" s="68"/>
      <c r="H347" s="68"/>
      <c r="I347" s="68"/>
      <c r="J347" s="68"/>
      <c r="K347" s="68"/>
    </row>
    <row r="348" spans="1:11">
      <c r="A348" s="112"/>
      <c r="B348" s="95"/>
      <c r="C348" s="68"/>
      <c r="D348" s="68"/>
      <c r="E348" s="68"/>
      <c r="F348" s="68"/>
      <c r="G348" s="68"/>
      <c r="H348" s="68"/>
      <c r="I348" s="68"/>
      <c r="J348" s="68"/>
      <c r="K348" s="68"/>
    </row>
    <row r="349" spans="1:11">
      <c r="A349" s="112"/>
      <c r="B349" s="95"/>
      <c r="C349" s="68"/>
      <c r="D349" s="68"/>
      <c r="E349" s="68"/>
      <c r="F349" s="68"/>
      <c r="G349" s="68"/>
      <c r="H349" s="68"/>
      <c r="I349" s="68"/>
      <c r="J349" s="68"/>
      <c r="K349" s="68"/>
    </row>
    <row r="350" spans="1:11">
      <c r="A350" s="112"/>
      <c r="B350" s="95"/>
      <c r="C350" s="68"/>
      <c r="D350" s="68"/>
      <c r="E350" s="68"/>
      <c r="F350" s="68"/>
      <c r="G350" s="68"/>
      <c r="H350" s="68"/>
      <c r="I350" s="68"/>
      <c r="J350" s="68"/>
      <c r="K350" s="68"/>
    </row>
    <row r="351" spans="1:11">
      <c r="A351" s="112"/>
      <c r="B351" s="95"/>
      <c r="C351" s="68"/>
      <c r="D351" s="68"/>
      <c r="E351" s="68"/>
      <c r="F351" s="68"/>
      <c r="G351" s="68"/>
      <c r="H351" s="68"/>
      <c r="I351" s="68"/>
      <c r="J351" s="68"/>
      <c r="K351" s="68"/>
    </row>
    <row r="352" spans="1:11">
      <c r="A352" s="112"/>
      <c r="B352" s="95"/>
      <c r="C352" s="68"/>
      <c r="D352" s="68"/>
      <c r="E352" s="68"/>
      <c r="F352" s="68"/>
      <c r="G352" s="68"/>
      <c r="H352" s="68"/>
      <c r="I352" s="68"/>
      <c r="J352" s="68"/>
      <c r="K352" s="68"/>
    </row>
    <row r="353" spans="1:11">
      <c r="A353" s="112"/>
      <c r="B353" s="95"/>
      <c r="C353" s="68"/>
      <c r="D353" s="68"/>
      <c r="E353" s="68"/>
      <c r="F353" s="68"/>
      <c r="G353" s="68"/>
      <c r="H353" s="68"/>
      <c r="I353" s="68"/>
      <c r="J353" s="68"/>
      <c r="K353" s="68"/>
    </row>
    <row r="354" spans="1:11">
      <c r="A354" s="112"/>
      <c r="B354" s="95"/>
      <c r="C354" s="68"/>
      <c r="D354" s="68"/>
      <c r="E354" s="68"/>
      <c r="F354" s="68"/>
      <c r="G354" s="68"/>
      <c r="H354" s="68"/>
      <c r="I354" s="68"/>
      <c r="J354" s="68"/>
      <c r="K354" s="68"/>
    </row>
    <row r="355" spans="1:11">
      <c r="A355" s="112"/>
      <c r="B355" s="95"/>
      <c r="C355" s="68"/>
      <c r="D355" s="68"/>
      <c r="E355" s="68"/>
      <c r="F355" s="68"/>
      <c r="G355" s="68"/>
      <c r="H355" s="68"/>
      <c r="I355" s="68"/>
      <c r="J355" s="68"/>
      <c r="K355" s="68"/>
    </row>
    <row r="356" spans="1:11">
      <c r="A356" s="112"/>
      <c r="B356" s="95"/>
      <c r="C356" s="68"/>
      <c r="D356" s="68"/>
      <c r="E356" s="68"/>
      <c r="F356" s="68"/>
      <c r="G356" s="68"/>
      <c r="H356" s="68"/>
      <c r="I356" s="68"/>
      <c r="J356" s="68"/>
      <c r="K356" s="68"/>
    </row>
    <row r="357" spans="1:11">
      <c r="A357" s="112"/>
      <c r="B357" s="95"/>
      <c r="C357" s="68"/>
      <c r="D357" s="68"/>
      <c r="E357" s="68"/>
      <c r="F357" s="68"/>
      <c r="G357" s="68"/>
      <c r="H357" s="68"/>
      <c r="I357" s="68"/>
      <c r="J357" s="68"/>
      <c r="K357" s="68"/>
    </row>
    <row r="358" spans="1:11">
      <c r="A358" s="112"/>
      <c r="B358" s="95"/>
      <c r="C358" s="68"/>
      <c r="D358" s="68"/>
      <c r="E358" s="68"/>
      <c r="F358" s="68"/>
      <c r="G358" s="68"/>
      <c r="H358" s="68"/>
      <c r="I358" s="68"/>
      <c r="J358" s="68"/>
      <c r="K358" s="68"/>
    </row>
    <row r="359" spans="1:11">
      <c r="A359" s="112"/>
      <c r="B359" s="95"/>
      <c r="C359" s="68"/>
      <c r="D359" s="68"/>
      <c r="E359" s="68"/>
      <c r="F359" s="68"/>
      <c r="G359" s="68"/>
      <c r="H359" s="68"/>
      <c r="I359" s="68"/>
      <c r="J359" s="68"/>
      <c r="K359" s="68"/>
    </row>
    <row r="360" spans="1:11">
      <c r="A360" s="112"/>
      <c r="B360" s="95"/>
      <c r="C360" s="68"/>
      <c r="D360" s="68"/>
      <c r="E360" s="68"/>
      <c r="F360" s="68"/>
      <c r="G360" s="68"/>
      <c r="H360" s="68"/>
      <c r="I360" s="68"/>
      <c r="J360" s="68"/>
      <c r="K360" s="68"/>
    </row>
    <row r="361" spans="1:11">
      <c r="A361" s="112"/>
      <c r="B361" s="95"/>
      <c r="C361" s="68"/>
      <c r="D361" s="68"/>
      <c r="E361" s="68"/>
      <c r="F361" s="68"/>
      <c r="G361" s="68"/>
      <c r="H361" s="68"/>
      <c r="I361" s="68"/>
      <c r="J361" s="68"/>
      <c r="K361" s="68"/>
    </row>
    <row r="362" spans="1:11">
      <c r="A362" s="112"/>
      <c r="B362" s="95"/>
      <c r="C362" s="68"/>
      <c r="D362" s="68"/>
      <c r="E362" s="68"/>
      <c r="F362" s="68"/>
      <c r="G362" s="68"/>
      <c r="H362" s="68"/>
      <c r="I362" s="68"/>
      <c r="J362" s="68"/>
      <c r="K362" s="68"/>
    </row>
    <row r="363" spans="1:11">
      <c r="A363" s="112"/>
      <c r="B363" s="95"/>
      <c r="C363" s="68"/>
      <c r="D363" s="68"/>
      <c r="E363" s="68"/>
      <c r="F363" s="68"/>
      <c r="G363" s="68"/>
      <c r="H363" s="68"/>
      <c r="I363" s="68"/>
      <c r="J363" s="68"/>
      <c r="K363" s="68"/>
    </row>
    <row r="364" spans="1:11">
      <c r="A364" s="112"/>
      <c r="B364" s="95"/>
      <c r="C364" s="68"/>
      <c r="D364" s="68"/>
      <c r="E364" s="68"/>
      <c r="F364" s="68"/>
      <c r="G364" s="68"/>
      <c r="H364" s="68"/>
      <c r="I364" s="68"/>
      <c r="J364" s="68"/>
      <c r="K364" s="68"/>
    </row>
  </sheetData>
  <mergeCells count="1">
    <mergeCell ref="A2:K2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29 C9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2020-10-21T11:44:52Z</cp:lastPrinted>
  <dcterms:created xsi:type="dcterms:W3CDTF">2013-09-11T11:00:21Z</dcterms:created>
  <dcterms:modified xsi:type="dcterms:W3CDTF">2021-06-17T08:42:42Z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