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seve\OneDrive - CARNET\Desktop\"/>
    </mc:Choice>
  </mc:AlternateContent>
  <xr:revisionPtr revIDLastSave="0" documentId="8_{73A17F7A-01C0-4843-9F01-1F01B159B39C}" xr6:coauthVersionLast="47" xr6:coauthVersionMax="47" xr10:uidLastSave="{00000000-0000-0000-0000-000000000000}"/>
  <bookViews>
    <workbookView xWindow="-108" yWindow="-108" windowWidth="23256" windowHeight="12576"/>
  </bookViews>
  <sheets>
    <sheet name="Sažetak" sheetId="8" r:id="rId1"/>
    <sheet name="Ekonomska klasifikacija" sheetId="1" r:id="rId2"/>
    <sheet name="Izvori financiranja" sheetId="2" r:id="rId3"/>
    <sheet name="Funkcijska klasifikacija" sheetId="3" r:id="rId4"/>
    <sheet name="Račun financiranja ekonomska kl" sheetId="4" r:id="rId5"/>
    <sheet name="Račun financiranja funkcijska k" sheetId="5" r:id="rId6"/>
    <sheet name="Posebni dio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4" i="6" l="1"/>
  <c r="D123" i="6" s="1"/>
  <c r="C124" i="6"/>
  <c r="C123" i="6" s="1"/>
  <c r="D64" i="2"/>
  <c r="C64" i="2"/>
  <c r="C68" i="2"/>
  <c r="D69" i="2"/>
  <c r="C23" i="2"/>
  <c r="C20" i="2"/>
  <c r="C5" i="2"/>
  <c r="C28" i="2"/>
  <c r="D5" i="6"/>
  <c r="D6" i="6"/>
  <c r="D7" i="6"/>
  <c r="D5" i="3"/>
  <c r="B20" i="2"/>
  <c r="B5" i="2"/>
  <c r="B28" i="2" s="1"/>
  <c r="D22" i="2"/>
  <c r="D23" i="2"/>
  <c r="D24" i="2"/>
  <c r="D25" i="2"/>
  <c r="D26" i="2"/>
  <c r="D27" i="2"/>
  <c r="D21" i="2"/>
  <c r="D20" i="2" s="1"/>
  <c r="D5" i="2" s="1"/>
  <c r="D28" i="2" s="1"/>
  <c r="B29" i="2"/>
  <c r="B76" i="2" s="1"/>
  <c r="C42" i="2"/>
  <c r="C37" i="2" s="1"/>
  <c r="D38" i="2"/>
  <c r="D45" i="2"/>
  <c r="D43" i="2"/>
  <c r="C46" i="2"/>
  <c r="D44" i="2"/>
  <c r="D32" i="2"/>
  <c r="D33" i="2"/>
  <c r="D34" i="2"/>
  <c r="D35" i="2"/>
  <c r="D36" i="2"/>
  <c r="D31" i="2"/>
  <c r="C33" i="2"/>
  <c r="C30" i="2" s="1"/>
  <c r="C18" i="1"/>
  <c r="D18" i="1" s="1"/>
  <c r="C20" i="1"/>
  <c r="D20" i="1" s="1"/>
  <c r="C12" i="1"/>
  <c r="D12" i="1" s="1"/>
  <c r="C5" i="1"/>
  <c r="C11" i="1" s="1"/>
  <c r="D11" i="1" s="1"/>
  <c r="D6" i="1"/>
  <c r="D7" i="1"/>
  <c r="D8" i="1"/>
  <c r="D9" i="1"/>
  <c r="D10" i="1"/>
  <c r="D13" i="1"/>
  <c r="D14" i="1"/>
  <c r="D15" i="1"/>
  <c r="D16" i="1"/>
  <c r="D17" i="1"/>
  <c r="D19" i="1"/>
  <c r="D6" i="8"/>
  <c r="D7" i="8"/>
  <c r="D9" i="8"/>
  <c r="D10" i="8"/>
  <c r="B11" i="8"/>
  <c r="D11" i="8" s="1"/>
  <c r="C8" i="8"/>
  <c r="C11" i="8" s="1"/>
  <c r="B8" i="8"/>
  <c r="D8" i="8" s="1"/>
  <c r="C5" i="8"/>
  <c r="B5" i="8"/>
  <c r="D5" i="8" s="1"/>
  <c r="D5" i="1"/>
  <c r="C76" i="2" l="1"/>
  <c r="C29" i="2"/>
  <c r="D30" i="2"/>
  <c r="D22" i="8"/>
  <c r="D17" i="8"/>
  <c r="C17" i="8"/>
  <c r="C22" i="8"/>
  <c r="B17" i="8"/>
  <c r="D42" i="2"/>
  <c r="D37" i="2" s="1"/>
  <c r="D29" i="2" l="1"/>
  <c r="D76" i="2" s="1"/>
</calcChain>
</file>

<file path=xl/sharedStrings.xml><?xml version="1.0" encoding="utf-8"?>
<sst xmlns="http://schemas.openxmlformats.org/spreadsheetml/2006/main" count="303" uniqueCount="114">
  <si>
    <t>Oznaka</t>
  </si>
  <si>
    <t>Povećanje / smanjenje (2.)</t>
  </si>
  <si>
    <t>A. RAČUN PRIHODA I RASHODA</t>
  </si>
  <si>
    <t>6 Prihodi poslovanja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</si>
  <si>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</si>
  <si>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</si>
  <si>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</si>
  <si>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</si>
  <si>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</si>
  <si>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SVEUKUPNO PRIHODI</t>
  </si>
  <si>
    <t>3 Rashodi poslovanja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</si>
  <si>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</si>
  <si>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</si>
  <si>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</si>
  <si>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</si>
  <si>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4 Rashodi za nabavu nefinancijske imovine</t>
  </si>
  <si>
    <t>42 Rashodi za nabavu proizvedene dugotrajne imovine</t>
  </si>
  <si>
    <t>SVEUKUPNO RASHODI</t>
  </si>
  <si>
    <t>A1. PRIHODI I RASHODI PREMA EKONOMSKOJ KLASIFIKACIJI</t>
  </si>
  <si>
    <t>Izvor: 5 POMOĆI</t>
  </si>
  <si>
    <t>Izvor: 52 Pomoći - proračunski korisnici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</si>
  <si>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</si>
  <si>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</si>
  <si>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</si>
  <si>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</si>
  <si>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</si>
  <si>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</si>
  <si>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Izvor: 6 DONACIJE</t>
  </si>
  <si>
    <t>Izvor: 62 Donacije - proračunski korisnici</t>
  </si>
  <si>
    <t>Izvor: 1 OPĆI PRIHODI I PRIMICI</t>
  </si>
  <si>
    <t>Izvor: 11 Opći prihodi i primici</t>
  </si>
  <si>
    <t>Izvor: 44 Prihodi za decentralizirane funkcije</t>
  </si>
  <si>
    <t>Izvor: 51 Pomoći</t>
  </si>
  <si>
    <t>Izvor: 58 Prenesena sredstva - pomoći</t>
  </si>
  <si>
    <t>Izvor: 48 Prenesena sredstva - namjenski prihodi</t>
  </si>
  <si>
    <t>Izvor: 68 Prenesena sredstva - donacije</t>
  </si>
  <si>
    <t>A2. PRIHODI I RASHODI PREMA IZVORIMA FINANCIRANJA</t>
  </si>
  <si>
    <t>Funk. klas: 0912 Osnovno obrazovanje</t>
  </si>
  <si>
    <t>Funk. klas: 0980 Usluge obrazovanja koje nisu drugdje svrstane</t>
  </si>
  <si>
    <t>Plan 2024 (1.)</t>
  </si>
  <si>
    <t>Novi plan 2024 (3.)</t>
  </si>
  <si>
    <t>A3. RASHODI PREMA FUNKCIJSKOJ KLASIFIKACIJI</t>
  </si>
  <si>
    <t>8 Primici od financijske imovine i zaduživanja</t>
  </si>
  <si>
    <t>5 Izdaci za financijsku imovinu i otplate zajmova</t>
  </si>
  <si>
    <t>B. RAČUN FINANCIRANJA</t>
  </si>
  <si>
    <t>B1. RAČUN FINANCIRANJA PREMA EKONOMSKOJ KLASIFIKACIJI</t>
  </si>
  <si>
    <t>B2. RAČUN FINANCIRANJA PREMA FUNKCIJSKOJ KLASIFIKACIJI</t>
  </si>
  <si>
    <t>UKUPNO PRIMICI</t>
  </si>
  <si>
    <t>UKUPNO IZDACI</t>
  </si>
  <si>
    <t>II. POSEBNI DIO</t>
  </si>
  <si>
    <t>Plan 2024. (1.)</t>
  </si>
  <si>
    <t>Novi plan 2024. (3.)</t>
  </si>
  <si>
    <t>SVEUKUPNO RASHODI I IZDACI</t>
  </si>
  <si>
    <t>11105 OŠ IVANA RABLJANINA RAB</t>
  </si>
  <si>
    <t>Program: 5301 Osnovnoškolsko obrazovanje</t>
  </si>
  <si>
    <t>A 530101 Osiguravanje uvjeta rada</t>
  </si>
  <si>
    <t>Izvor: 321401 Vlastiti prihodi - osnovne škole</t>
  </si>
  <si>
    <t>Izvor: 431401 Prihodi za posebne namjene - osnovne škole</t>
  </si>
  <si>
    <t>Izvor: 4411 Prihodi za decentralizirane funkcije - OŠ</t>
  </si>
  <si>
    <t>Izvor: 521401 Pomoći - osnovne škole</t>
  </si>
  <si>
    <t>Izvor: 5821401 Prenesena sredstva - pomoći - osnovne škole</t>
  </si>
  <si>
    <t>Izvor: 621401 Donacije - osnovne škole</t>
  </si>
  <si>
    <t>Izvor: 6821401 Prenesena sredstva - donacije - osnovne škole</t>
  </si>
  <si>
    <t>Izvor: 731401 Prihodi od prodaje ili zamjene nefin. imov. i naknade štete s nalova osiguranja - osnovne škole</t>
  </si>
  <si>
    <t>A 530106 Nabava udžbenika za učenike OŠ</t>
  </si>
  <si>
    <t>A 530107 Prehrana za učenike u osnovnim školama</t>
  </si>
  <si>
    <t>Program: 5302 Unapređenje kvalitete odgojno obrazovnog sustava</t>
  </si>
  <si>
    <t>A 530202 Produženi boravak učenika-putnika</t>
  </si>
  <si>
    <t>Izvor: 4831401 Prenesena sredstva - namjenski prihodi - osnovne škole</t>
  </si>
  <si>
    <t>A 530209 Sufinanciranje rada pomoćnika u nastavi</t>
  </si>
  <si>
    <t>Izvor: 51233 Ministarstvo znanosti i obrazovanja - za pomoćnike u nastavi</t>
  </si>
  <si>
    <t>Izvor: 515002 Ministarstvo znanosti, obrazovanja i športa - za pomoćnike u nastavi</t>
  </si>
  <si>
    <t>Izvor: 581233 Prenesena sredstva - Min.znanosti, obrazovanja i sporta - za pomoćnike u nastavi</t>
  </si>
  <si>
    <t>Izvor: 5815002 Prenesena sredstva - pomoći za provođenje EU projekta - Za pomoćnike u nastavi</t>
  </si>
  <si>
    <t>A 530222 Programi školskog kurikuluma</t>
  </si>
  <si>
    <t>T 530232 EU projekti kod proračunskih korisnika - OŠ</t>
  </si>
  <si>
    <t>A 530233 Projekt "Školska shema" - EU</t>
  </si>
  <si>
    <t>Izvor: 51258 Agencija za plaćanja u poljoprivredi - OŠ - sufinanciranje Školske sheme (PDV)</t>
  </si>
  <si>
    <t>Izvor: 51502 Kapitalne pomoći od inozemnih vlada - projekt "Alterenergy"</t>
  </si>
  <si>
    <t>Izvor: 515022 Pomoći za provođenje EU projekata - Agencija za plaćanja u poljoprivredi - OŠ - sufinanciranje Školske sheme (EU dio)</t>
  </si>
  <si>
    <t>A 530239 Županijska škola plivanja</t>
  </si>
  <si>
    <t>Program: 5306 Obilježavanje postignuća učenika i nastavnika</t>
  </si>
  <si>
    <t>A 530604 Natjecanja i smotre</t>
  </si>
  <si>
    <t>Program: 5308 Kapitalna ulaganja u odgojno obrazovnu infrastrukturu</t>
  </si>
  <si>
    <t>K 530801 Opremanje ustanova školstva</t>
  </si>
  <si>
    <t>I. OPĆI DIO</t>
  </si>
  <si>
    <t>A) SAŽETAK RAČUNA PRIHODA I RASHODA</t>
  </si>
  <si>
    <t>Razred i naziv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</si>
  <si>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</si>
  <si>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</si>
  <si>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</si>
  <si>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</si>
  <si>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</si>
  <si>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</si>
  <si>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VIŠAK/MANJAK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</si>
  <si>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</si>
  <si>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</si>
  <si>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</si>
  <si>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</si>
  <si>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VIŠAK/MANJAK+NETO FINANCIRANJE</t>
  </si>
  <si>
    <t>C) PRENESENI VIŠAK ILI PRENESENI MANJAK</t>
  </si>
  <si>
    <t xml:space="preserve">Naziv </t>
  </si>
  <si>
    <t>PRIJENOS VIŠKA/MANJKA IZ PRTHODNE (IH) GODINE</t>
  </si>
  <si>
    <t>PRIJENOS VIŠKA/MANJKA U SLJEDEĆE RAZDOBLJE</t>
  </si>
  <si>
    <t>VIŠAK/MANJAK + NETO FINANCIRANJE + PRIJENOS VIŠKA/MANJKA IZ PRETHODNE(IH) GODINE - PRIJENOS VIŠKA/MANJKA U SLJEDEĆE RAZDOBLJE</t>
  </si>
  <si>
    <t>D) VIŠEGODIŠNJI PLAN URAVNOTEŽENJA</t>
  </si>
  <si>
    <t>PRIJENOS VIŠKA/MANJKA IZ PRETHODNE(IH) GODINE</t>
  </si>
  <si>
    <t>VIŠAK/MANJAK IZ PRETHODNE(IH) GODINE KOJI ĆE SE RAPOREDITI/POKRITI</t>
  </si>
  <si>
    <t>VIŠAK/MANJAK TEKUĆE GODINE</t>
  </si>
  <si>
    <t>I. IZMJENE I DOPUNE FINANCIJSKOG PLANA OŠ IVANA RABLJANINA RAB ZA 2024.g.</t>
  </si>
  <si>
    <t>38 Ostali rashodi</t>
  </si>
  <si>
    <t>Izvor: 5214 Pomoći - osnovne škole</t>
  </si>
  <si>
    <t>A 530240 Osiguranje besplatnih zaliha menstrualnih higijenskih potrepština</t>
  </si>
  <si>
    <t>A 530102 Investicijsko održavanje objekata i opreme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</si>
</sst>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7.5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5" applyNumberFormat="0" applyFont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" fillId="28" borderId="6" applyNumberFormat="0" applyAlignment="0" applyProtection="0"/>
    <xf numFmtId="0" fontId="5" fillId="28" borderId="7" applyNumberFormat="0" applyAlignment="0" applyProtection="0"/>
    <xf numFmtId="0" fontId="6" fillId="2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11" applyNumberFormat="0" applyFill="0" applyAlignment="0" applyProtection="0"/>
    <xf numFmtId="0" fontId="13" fillId="31" borderId="12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32" borderId="7" applyNumberFormat="0" applyAlignment="0" applyProtection="0"/>
  </cellStyleXfs>
  <cellXfs count="47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0" fillId="0" borderId="14" xfId="0" applyFont="1" applyBorder="1" applyAlignment="1">
      <alignment horizontal="center" vertical="center" wrapText="1" indent="1"/>
    </xf>
    <xf numFmtId="0" fontId="19" fillId="33" borderId="0" xfId="0" applyFont="1" applyFill="1" applyAlignment="1">
      <alignment horizontal="left" indent="1"/>
    </xf>
    <xf numFmtId="0" fontId="21" fillId="33" borderId="15" xfId="0" applyFont="1" applyFill="1" applyBorder="1" applyAlignment="1">
      <alignment horizontal="left" wrapText="1" indent="1"/>
    </xf>
    <xf numFmtId="0" fontId="22" fillId="33" borderId="15" xfId="0" applyFont="1" applyFill="1" applyBorder="1" applyAlignment="1">
      <alignment horizontal="left" wrapText="1" indent="1"/>
    </xf>
    <xf numFmtId="4" fontId="22" fillId="33" borderId="15" xfId="0" applyNumberFormat="1" applyFont="1" applyFill="1" applyBorder="1" applyAlignment="1">
      <alignment horizontal="right" wrapText="1" indent="1"/>
    </xf>
    <xf numFmtId="4" fontId="21" fillId="33" borderId="15" xfId="0" applyNumberFormat="1" applyFont="1" applyFill="1" applyBorder="1" applyAlignment="1">
      <alignment horizontal="right" wrapText="1" indent="1"/>
    </xf>
    <xf numFmtId="0" fontId="21" fillId="33" borderId="15" xfId="0" applyFont="1" applyFill="1" applyBorder="1" applyAlignment="1">
      <alignment horizontal="right" wrapText="1" indent="1"/>
    </xf>
    <xf numFmtId="0" fontId="23" fillId="33" borderId="15" xfId="0" applyFont="1" applyFill="1" applyBorder="1" applyAlignment="1">
      <alignment horizontal="left" wrapText="1" indent="3"/>
    </xf>
    <xf numFmtId="4" fontId="23" fillId="33" borderId="15" xfId="0" applyNumberFormat="1" applyFont="1" applyFill="1" applyBorder="1" applyAlignment="1">
      <alignment horizontal="right" wrapText="1" indent="1"/>
    </xf>
    <xf numFmtId="0" fontId="23" fillId="33" borderId="15" xfId="0" applyFont="1" applyFill="1" applyBorder="1" applyAlignment="1">
      <alignment horizontal="right" wrapText="1" indent="1"/>
    </xf>
    <xf numFmtId="0" fontId="23" fillId="33" borderId="15" xfId="0" applyFont="1" applyFill="1" applyBorder="1" applyAlignment="1">
      <alignment horizontal="left" wrapText="1" indent="1"/>
    </xf>
    <xf numFmtId="0" fontId="21" fillId="33" borderId="15" xfId="0" applyFont="1" applyFill="1" applyBorder="1" applyAlignment="1">
      <alignment horizontal="left" wrapText="1" indent="3"/>
    </xf>
    <xf numFmtId="0" fontId="24" fillId="0" borderId="16" xfId="0" applyFont="1" applyBorder="1" applyAlignment="1">
      <alignment horizontal="left" wrapText="1" indent="1"/>
    </xf>
    <xf numFmtId="4" fontId="24" fillId="0" borderId="16" xfId="0" applyNumberFormat="1" applyFont="1" applyBorder="1" applyAlignment="1">
      <alignment horizontal="right" indent="1"/>
    </xf>
    <xf numFmtId="0" fontId="25" fillId="0" borderId="17" xfId="0" applyFont="1" applyBorder="1" applyAlignment="1">
      <alignment horizontal="left" wrapText="1" indent="1"/>
    </xf>
    <xf numFmtId="4" fontId="25" fillId="0" borderId="17" xfId="0" applyNumberFormat="1" applyFont="1" applyBorder="1" applyAlignment="1">
      <alignment horizontal="right" indent="1"/>
    </xf>
    <xf numFmtId="0" fontId="21" fillId="33" borderId="15" xfId="0" applyFont="1" applyFill="1" applyBorder="1" applyAlignment="1">
      <alignment horizontal="left" wrapText="1" indent="4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2" xfId="0" applyBorder="1"/>
    <xf numFmtId="4" fontId="0" fillId="0" borderId="2" xfId="0" applyNumberFormat="1" applyBorder="1" applyAlignment="1">
      <alignment horizontal="right"/>
    </xf>
    <xf numFmtId="0" fontId="26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 indent="1"/>
    </xf>
    <xf numFmtId="0" fontId="0" fillId="0" borderId="4" xfId="0" applyBorder="1"/>
    <xf numFmtId="4" fontId="0" fillId="0" borderId="4" xfId="0" applyNumberFormat="1" applyBorder="1" applyAlignment="1">
      <alignment horizontal="right"/>
    </xf>
    <xf numFmtId="0" fontId="19" fillId="34" borderId="0" xfId="0" applyFont="1" applyFill="1" applyAlignment="1">
      <alignment horizontal="left" indent="1"/>
    </xf>
    <xf numFmtId="0" fontId="21" fillId="35" borderId="15" xfId="0" applyFont="1" applyFill="1" applyBorder="1" applyAlignment="1">
      <alignment horizontal="left" wrapText="1" indent="1"/>
    </xf>
    <xf numFmtId="4" fontId="21" fillId="35" borderId="15" xfId="0" applyNumberFormat="1" applyFont="1" applyFill="1" applyBorder="1" applyAlignment="1">
      <alignment horizontal="right" wrapText="1" indent="1"/>
    </xf>
    <xf numFmtId="0" fontId="21" fillId="36" borderId="15" xfId="0" applyFont="1" applyFill="1" applyBorder="1" applyAlignment="1">
      <alignment horizontal="left" wrapText="1" indent="1"/>
    </xf>
    <xf numFmtId="4" fontId="21" fillId="36" borderId="15" xfId="0" applyNumberFormat="1" applyFont="1" applyFill="1" applyBorder="1" applyAlignment="1">
      <alignment horizontal="right" wrapText="1" indent="1"/>
    </xf>
    <xf numFmtId="0" fontId="21" fillId="36" borderId="15" xfId="0" applyFont="1" applyFill="1" applyBorder="1" applyAlignment="1">
      <alignment horizontal="right" wrapText="1" indent="1"/>
    </xf>
    <xf numFmtId="0" fontId="21" fillId="35" borderId="15" xfId="0" applyFont="1" applyFill="1" applyBorder="1" applyAlignment="1">
      <alignment horizontal="right" wrapText="1" indent="1"/>
    </xf>
    <xf numFmtId="4" fontId="27" fillId="33" borderId="15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21" fillId="36" borderId="15" xfId="0" applyFont="1" applyFill="1" applyBorder="1" applyAlignment="1">
      <alignment horizontal="left" wrapText="1" indent="2"/>
    </xf>
    <xf numFmtId="0" fontId="21" fillId="36" borderId="15" xfId="0" applyFont="1" applyFill="1" applyBorder="1" applyAlignment="1">
      <alignment horizontal="left" wrapText="1" indent="4"/>
    </xf>
    <xf numFmtId="4" fontId="21" fillId="34" borderId="15" xfId="0" applyNumberFormat="1" applyFont="1" applyFill="1" applyBorder="1" applyAlignment="1">
      <alignment horizontal="right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18" fillId="0" borderId="1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7" builtinId="31" customBuiltin="1"/>
    <cellStyle name="40% - Isticanje2" xfId="8" builtinId="35" customBuiltin="1"/>
    <cellStyle name="40% - Isticanje3" xfId="9" builtinId="39" customBuiltin="1"/>
    <cellStyle name="40% - Isticanje4" xfId="10" builtinId="43" customBuiltin="1"/>
    <cellStyle name="40% - Isticanje5" xfId="11" builtinId="47" customBuiltin="1"/>
    <cellStyle name="40% - Isticanje6" xfId="12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Bilješka" xfId="19" builtinId="10" customBuiltin="1"/>
    <cellStyle name="Dobro" xfId="20" builtinId="26" customBuiltin="1"/>
    <cellStyle name="Isticanje1" xfId="21" builtinId="29" customBuiltin="1"/>
    <cellStyle name="Isticanje2" xfId="22" builtinId="33" customBuiltin="1"/>
    <cellStyle name="Isticanje3" xfId="23" builtinId="37" customBuiltin="1"/>
    <cellStyle name="Isticanje4" xfId="24" builtinId="41" customBuiltin="1"/>
    <cellStyle name="Isticanje5" xfId="25" builtinId="45" customBuiltin="1"/>
    <cellStyle name="Isticanje6" xfId="26" builtinId="49" customBuiltin="1"/>
    <cellStyle name="Izlaz" xfId="27" builtinId="21" customBuiltin="1"/>
    <cellStyle name="Izračun" xfId="28" builtinId="22" customBuiltin="1"/>
    <cellStyle name="Loše" xfId="29" builtinId="27" customBuiltin="1"/>
    <cellStyle name="Naslov" xfId="30" builtinId="15" customBuiltin="1"/>
    <cellStyle name="Naslov 1" xfId="31" builtinId="16" customBuiltin="1"/>
    <cellStyle name="Naslov 2" xfId="32" builtinId="17" customBuiltin="1"/>
    <cellStyle name="Naslov 3" xfId="33" builtinId="18" customBuiltin="1"/>
    <cellStyle name="Naslov 4" xfId="34" builtinId="19" customBuiltin="1"/>
    <cellStyle name="Neutralno" xfId="35" builtinId="28" customBuiltin="1"/>
    <cellStyle name="Normalno" xfId="0" builtinId="0"/>
    <cellStyle name="Povezana ćelija" xfId="36" builtinId="24" customBuiltin="1"/>
    <cellStyle name="Provjera ćelije" xfId="37" builtinId="23" customBuiltin="1"/>
    <cellStyle name="Tekst objašnjenja" xfId="38" builtinId="53" customBuiltin="1"/>
    <cellStyle name="Tekst upozorenja" xfId="39" builtinId="11" customBuiltin="1"/>
    <cellStyle name="Ukupni zbroj" xfId="40" builtinId="25" customBuiltin="1"/>
    <cellStyle name="Unos" xfId="41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A29" sqref="A29"/>
    </sheetView>
  </sheetViews>
  <sheetFormatPr defaultRowHeight="14.4" x14ac:dyDescent="0.3"/>
  <cols>
    <col min="1" max="1" width="57.5546875" customWidth="1"/>
    <col min="2" max="2" width="27.5546875" customWidth="1"/>
    <col min="3" max="3" width="20.109375" customWidth="1"/>
    <col min="4" max="4" width="21.33203125" customWidth="1"/>
  </cols>
  <sheetData>
    <row r="1" spans="1:4" x14ac:dyDescent="0.3">
      <c r="A1" s="41" t="s">
        <v>109</v>
      </c>
      <c r="B1" s="41"/>
      <c r="C1" s="41"/>
      <c r="D1" s="41"/>
    </row>
    <row r="2" spans="1:4" x14ac:dyDescent="0.3">
      <c r="A2" s="42" t="s">
        <v>85</v>
      </c>
      <c r="B2" s="42"/>
      <c r="C2" s="42"/>
      <c r="D2" s="42"/>
    </row>
    <row r="3" spans="1:4" ht="15" thickBot="1" x14ac:dyDescent="0.35">
      <c r="A3" s="42" t="s">
        <v>86</v>
      </c>
      <c r="B3" s="42"/>
      <c r="C3" s="42"/>
      <c r="D3" s="42"/>
    </row>
    <row r="4" spans="1:4" ht="25.8" thickBot="1" x14ac:dyDescent="0.35">
      <c r="A4" s="25" t="s">
        <v>87</v>
      </c>
      <c r="B4" s="26" t="s">
        <v>39</v>
      </c>
      <c r="C4" s="26" t="s">
        <v>1</v>
      </c>
      <c r="D4" s="26" t="s">
        <v>40</v>
      </c>
    </row>
    <row r="5" spans="1:4" x14ac:dyDescent="0.3">
      <c r="A5" s="23" t="s">
        <v>88</v>
      </c>
      <c r="B5" s="36">
        <f>SUM(B6:B7)</f>
        <v>2560880.48</v>
      </c>
      <c r="C5" s="36">
        <f>SUM(C6:C7)</f>
        <v>80279.929999999993</v>
      </c>
      <c r="D5" s="36">
        <f>B5+C5</f>
        <v>2641160.41</v>
      </c>
    </row>
    <row r="6" spans="1:4" x14ac:dyDescent="0.3">
      <c r="A6" s="20" t="s">
        <v>89</v>
      </c>
      <c r="B6" s="36">
        <v>2560880.48</v>
      </c>
      <c r="C6" s="36">
        <v>80279.929999999993</v>
      </c>
      <c r="D6" s="36">
        <f t="shared" ref="D6:D11" si="0">B6+C6</f>
        <v>2641160.41</v>
      </c>
    </row>
    <row r="7" spans="1:4" x14ac:dyDescent="0.3">
      <c r="A7" s="20" t="s">
        <v>90</v>
      </c>
      <c r="B7" s="37">
        <v>0</v>
      </c>
      <c r="C7" s="37">
        <v>0</v>
      </c>
      <c r="D7" s="36">
        <f t="shared" si="0"/>
        <v>0</v>
      </c>
    </row>
    <row r="8" spans="1:4" x14ac:dyDescent="0.3">
      <c r="A8" s="20" t="s">
        <v>91</v>
      </c>
      <c r="B8" s="37">
        <f>SUM(B9:B10)</f>
        <v>2560880.48</v>
      </c>
      <c r="C8" s="37">
        <f>SUM(C9:C10)</f>
        <v>78229.989999999991</v>
      </c>
      <c r="D8" s="36">
        <f t="shared" si="0"/>
        <v>2639110.4699999997</v>
      </c>
    </row>
    <row r="9" spans="1:4" x14ac:dyDescent="0.3">
      <c r="A9" s="20" t="s">
        <v>92</v>
      </c>
      <c r="B9" s="36">
        <v>2555569.59</v>
      </c>
      <c r="C9" s="36">
        <v>62377.45</v>
      </c>
      <c r="D9" s="36">
        <f t="shared" si="0"/>
        <v>2617947.04</v>
      </c>
    </row>
    <row r="10" spans="1:4" x14ac:dyDescent="0.3">
      <c r="A10" s="20" t="s">
        <v>93</v>
      </c>
      <c r="B10" s="36">
        <v>5310.89</v>
      </c>
      <c r="C10" s="36">
        <v>15852.54</v>
      </c>
      <c r="D10" s="36">
        <f t="shared" si="0"/>
        <v>21163.43</v>
      </c>
    </row>
    <row r="11" spans="1:4" x14ac:dyDescent="0.3">
      <c r="A11" s="20" t="s">
        <v>94</v>
      </c>
      <c r="B11" s="37">
        <f>B5-B8</f>
        <v>0</v>
      </c>
      <c r="C11" s="37">
        <f>C5-C8</f>
        <v>2049.9400000000023</v>
      </c>
      <c r="D11" s="36">
        <f t="shared" si="0"/>
        <v>2049.9400000000023</v>
      </c>
    </row>
    <row r="12" spans="1:4" ht="15" thickBot="1" x14ac:dyDescent="0.35">
      <c r="A12" s="42" t="s">
        <v>95</v>
      </c>
      <c r="B12" s="42"/>
      <c r="C12" s="42"/>
      <c r="D12" s="42"/>
    </row>
    <row r="13" spans="1:4" ht="25.8" thickBot="1" x14ac:dyDescent="0.35">
      <c r="A13" s="25" t="s">
        <v>87</v>
      </c>
      <c r="B13" s="26" t="s">
        <v>39</v>
      </c>
      <c r="C13" s="26" t="s">
        <v>1</v>
      </c>
      <c r="D13" s="26" t="s">
        <v>40</v>
      </c>
    </row>
    <row r="14" spans="1:4" x14ac:dyDescent="0.3">
      <c r="A14" s="23" t="s">
        <v>96</v>
      </c>
      <c r="B14" s="24">
        <v>0</v>
      </c>
      <c r="C14" s="24">
        <v>0</v>
      </c>
      <c r="D14" s="24">
        <v>0</v>
      </c>
    </row>
    <row r="15" spans="1:4" x14ac:dyDescent="0.3">
      <c r="A15" s="20" t="s">
        <v>97</v>
      </c>
      <c r="B15" s="21">
        <v>0</v>
      </c>
      <c r="C15" s="21">
        <v>0</v>
      </c>
      <c r="D15" s="21">
        <v>0</v>
      </c>
    </row>
    <row r="16" spans="1:4" x14ac:dyDescent="0.3">
      <c r="A16" s="20" t="s">
        <v>98</v>
      </c>
      <c r="B16" s="21">
        <v>0</v>
      </c>
      <c r="C16" s="21">
        <v>0</v>
      </c>
      <c r="D16" s="21">
        <v>0</v>
      </c>
    </row>
    <row r="17" spans="1:4" x14ac:dyDescent="0.3">
      <c r="A17" s="20" t="s">
        <v>99</v>
      </c>
      <c r="B17" s="21">
        <f>B11+B16</f>
        <v>0</v>
      </c>
      <c r="C17" s="21">
        <f>C11+C16</f>
        <v>2049.9400000000023</v>
      </c>
      <c r="D17" s="21">
        <f>D11+D16</f>
        <v>2049.9400000000023</v>
      </c>
    </row>
    <row r="18" spans="1:4" ht="15" thickBot="1" x14ac:dyDescent="0.35">
      <c r="A18" s="42" t="s">
        <v>100</v>
      </c>
      <c r="B18" s="42"/>
      <c r="C18" s="42"/>
      <c r="D18" s="42"/>
    </row>
    <row r="19" spans="1:4" ht="25.8" thickBot="1" x14ac:dyDescent="0.35">
      <c r="A19" s="25" t="s">
        <v>101</v>
      </c>
      <c r="B19" s="26" t="s">
        <v>39</v>
      </c>
      <c r="C19" s="26" t="s">
        <v>1</v>
      </c>
      <c r="D19" s="26" t="s">
        <v>40</v>
      </c>
    </row>
    <row r="20" spans="1:4" x14ac:dyDescent="0.3">
      <c r="A20" s="23" t="s">
        <v>102</v>
      </c>
      <c r="B20" s="24">
        <v>0</v>
      </c>
      <c r="C20" s="24">
        <v>-2049.94</v>
      </c>
      <c r="D20" s="24">
        <v>-2049.94</v>
      </c>
    </row>
    <row r="21" spans="1:4" x14ac:dyDescent="0.3">
      <c r="A21" s="20" t="s">
        <v>103</v>
      </c>
      <c r="B21" s="21">
        <v>0</v>
      </c>
      <c r="C21" s="21">
        <v>0</v>
      </c>
      <c r="D21" s="21">
        <v>0</v>
      </c>
    </row>
    <row r="22" spans="1:4" ht="43.2" x14ac:dyDescent="0.3">
      <c r="A22" s="22" t="s">
        <v>104</v>
      </c>
      <c r="B22" s="21">
        <v>0</v>
      </c>
      <c r="C22" s="21">
        <f>C11+C16+C20</f>
        <v>0</v>
      </c>
      <c r="D22" s="21">
        <f>D11+D16+D20</f>
        <v>0</v>
      </c>
    </row>
    <row r="23" spans="1:4" ht="15" thickBot="1" x14ac:dyDescent="0.35">
      <c r="A23" s="42" t="s">
        <v>105</v>
      </c>
      <c r="B23" s="42"/>
      <c r="C23" s="42"/>
      <c r="D23" s="42"/>
    </row>
    <row r="24" spans="1:4" ht="25.8" thickBot="1" x14ac:dyDescent="0.35">
      <c r="A24" s="25" t="s">
        <v>101</v>
      </c>
      <c r="B24" s="26" t="s">
        <v>39</v>
      </c>
      <c r="C24" s="26" t="s">
        <v>1</v>
      </c>
      <c r="D24" s="26" t="s">
        <v>40</v>
      </c>
    </row>
    <row r="25" spans="1:4" x14ac:dyDescent="0.3">
      <c r="A25" s="27" t="s">
        <v>106</v>
      </c>
      <c r="B25" s="28">
        <v>0</v>
      </c>
      <c r="C25" s="28">
        <v>0</v>
      </c>
      <c r="D25" s="28">
        <v>0</v>
      </c>
    </row>
    <row r="26" spans="1:4" ht="28.8" x14ac:dyDescent="0.3">
      <c r="A26" s="22" t="s">
        <v>107</v>
      </c>
      <c r="B26" s="21">
        <v>0</v>
      </c>
      <c r="C26" s="21">
        <v>0</v>
      </c>
      <c r="D26" s="21">
        <v>0</v>
      </c>
    </row>
    <row r="27" spans="1:4" x14ac:dyDescent="0.3">
      <c r="A27" s="20" t="s">
        <v>108</v>
      </c>
      <c r="B27" s="21">
        <v>0</v>
      </c>
      <c r="C27" s="21">
        <v>0</v>
      </c>
      <c r="D27" s="21">
        <v>0</v>
      </c>
    </row>
  </sheetData>
  <mergeCells count="6">
    <mergeCell ref="A1:D1"/>
    <mergeCell ref="A2:D2"/>
    <mergeCell ref="A3:D3"/>
    <mergeCell ref="A12:D12"/>
    <mergeCell ref="A18:D18"/>
    <mergeCell ref="A23:D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showGridLines="0" workbookViewId="0">
      <selection activeCell="C20" sqref="C20"/>
    </sheetView>
  </sheetViews>
  <sheetFormatPr defaultColWidth="9.109375" defaultRowHeight="11.4" x14ac:dyDescent="0.2"/>
  <cols>
    <col min="1" max="1" width="75.5546875" style="1" customWidth="1"/>
    <col min="2" max="2" width="15.6640625" style="1" customWidth="1"/>
    <col min="3" max="3" width="14" style="1" customWidth="1"/>
    <col min="4" max="4" width="16" style="1" customWidth="1"/>
    <col min="5" max="16384" width="9.109375" style="1"/>
  </cols>
  <sheetData>
    <row r="2" spans="1:4" x14ac:dyDescent="0.2">
      <c r="A2" s="43" t="s">
        <v>2</v>
      </c>
      <c r="B2" s="43"/>
      <c r="C2" s="43"/>
      <c r="D2" s="43"/>
    </row>
    <row r="3" spans="1:4" ht="12" thickBot="1" x14ac:dyDescent="0.25">
      <c r="A3" s="44" t="s">
        <v>18</v>
      </c>
      <c r="B3" s="44"/>
      <c r="C3" s="44"/>
      <c r="D3" s="44"/>
    </row>
    <row r="4" spans="1:4" s="2" customFormat="1" ht="58.5" customHeight="1" thickBot="1" x14ac:dyDescent="0.25">
      <c r="A4" s="3" t="s">
        <v>0</v>
      </c>
      <c r="B4" s="3" t="s">
        <v>39</v>
      </c>
      <c r="C4" s="3" t="s">
        <v>1</v>
      </c>
      <c r="D4" s="3" t="s">
        <v>40</v>
      </c>
    </row>
    <row r="5" spans="1:4" s="4" customFormat="1" ht="13.2" x14ac:dyDescent="0.25">
      <c r="A5" s="5" t="s">
        <v>3</v>
      </c>
      <c r="B5" s="8">
        <v>2560880.48</v>
      </c>
      <c r="C5" s="8">
        <f>C6+C7+C8+C9+C10</f>
        <v>80279.929999999993</v>
      </c>
      <c r="D5" s="8">
        <f>B5+C5</f>
        <v>2641160.41</v>
      </c>
    </row>
    <row r="6" spans="1:4" s="4" customFormat="1" ht="13.2" x14ac:dyDescent="0.25">
      <c r="A6" s="5" t="s">
        <v>4</v>
      </c>
      <c r="B6" s="8">
        <v>2263935.33</v>
      </c>
      <c r="C6" s="8">
        <v>23889.16</v>
      </c>
      <c r="D6" s="8">
        <f t="shared" ref="D6:D20" si="0">B6+C6</f>
        <v>2287824.4900000002</v>
      </c>
    </row>
    <row r="7" spans="1:4" s="4" customFormat="1" ht="13.2" x14ac:dyDescent="0.25">
      <c r="A7" s="5" t="s">
        <v>5</v>
      </c>
      <c r="B7" s="9">
        <v>6</v>
      </c>
      <c r="C7" s="9">
        <v>0</v>
      </c>
      <c r="D7" s="8">
        <f t="shared" si="0"/>
        <v>6</v>
      </c>
    </row>
    <row r="8" spans="1:4" s="4" customFormat="1" ht="26.4" x14ac:dyDescent="0.25">
      <c r="A8" s="5" t="s">
        <v>6</v>
      </c>
      <c r="B8" s="8">
        <v>22993.62</v>
      </c>
      <c r="C8" s="8">
        <v>20710.2</v>
      </c>
      <c r="D8" s="8">
        <f t="shared" si="0"/>
        <v>43703.82</v>
      </c>
    </row>
    <row r="9" spans="1:4" s="4" customFormat="1" ht="26.4" x14ac:dyDescent="0.25">
      <c r="A9" s="5" t="s">
        <v>7</v>
      </c>
      <c r="B9" s="8">
        <v>2756.75</v>
      </c>
      <c r="C9" s="9">
        <v>683.25</v>
      </c>
      <c r="D9" s="8">
        <f t="shared" si="0"/>
        <v>3440</v>
      </c>
    </row>
    <row r="10" spans="1:4" s="4" customFormat="1" ht="13.2" x14ac:dyDescent="0.25">
      <c r="A10" s="5" t="s">
        <v>8</v>
      </c>
      <c r="B10" s="8">
        <v>271188.78000000003</v>
      </c>
      <c r="C10" s="8">
        <v>34997.32</v>
      </c>
      <c r="D10" s="8">
        <f t="shared" si="0"/>
        <v>306186.10000000003</v>
      </c>
    </row>
    <row r="11" spans="1:4" s="4" customFormat="1" ht="13.2" x14ac:dyDescent="0.25">
      <c r="A11" s="5" t="s">
        <v>9</v>
      </c>
      <c r="B11" s="8">
        <v>2560880.48</v>
      </c>
      <c r="C11" s="8">
        <f>C5</f>
        <v>80279.929999999993</v>
      </c>
      <c r="D11" s="8">
        <f t="shared" si="0"/>
        <v>2641160.41</v>
      </c>
    </row>
    <row r="12" spans="1:4" s="4" customFormat="1" ht="13.2" x14ac:dyDescent="0.25">
      <c r="A12" s="5" t="s">
        <v>10</v>
      </c>
      <c r="B12" s="8">
        <v>2555569.59</v>
      </c>
      <c r="C12" s="8">
        <f>C13+C14+C15+C16+C17</f>
        <v>62377.450000000004</v>
      </c>
      <c r="D12" s="8">
        <f t="shared" si="0"/>
        <v>2617947.04</v>
      </c>
    </row>
    <row r="13" spans="1:4" s="4" customFormat="1" ht="13.2" x14ac:dyDescent="0.25">
      <c r="A13" s="5" t="s">
        <v>11</v>
      </c>
      <c r="B13" s="8">
        <v>2089248.2</v>
      </c>
      <c r="C13" s="8">
        <v>2299.9</v>
      </c>
      <c r="D13" s="8">
        <f t="shared" si="0"/>
        <v>2091548.0999999999</v>
      </c>
    </row>
    <row r="14" spans="1:4" s="4" customFormat="1" ht="13.2" x14ac:dyDescent="0.25">
      <c r="A14" s="5" t="s">
        <v>12</v>
      </c>
      <c r="B14" s="8">
        <v>426159.21</v>
      </c>
      <c r="C14" s="8">
        <v>58588.05</v>
      </c>
      <c r="D14" s="8">
        <f t="shared" si="0"/>
        <v>484747.26</v>
      </c>
    </row>
    <row r="15" spans="1:4" s="4" customFormat="1" ht="13.2" x14ac:dyDescent="0.25">
      <c r="A15" s="5" t="s">
        <v>13</v>
      </c>
      <c r="B15" s="9">
        <v>180.5</v>
      </c>
      <c r="C15" s="9">
        <v>0</v>
      </c>
      <c r="D15" s="8">
        <f t="shared" si="0"/>
        <v>180.5</v>
      </c>
    </row>
    <row r="16" spans="1:4" s="4" customFormat="1" ht="13.2" x14ac:dyDescent="0.25">
      <c r="A16" s="5" t="s">
        <v>14</v>
      </c>
      <c r="B16" s="8">
        <v>39981.68</v>
      </c>
      <c r="C16" s="9">
        <v>0</v>
      </c>
      <c r="D16" s="8">
        <f t="shared" si="0"/>
        <v>39981.68</v>
      </c>
    </row>
    <row r="17" spans="1:4" s="4" customFormat="1" ht="13.2" x14ac:dyDescent="0.25">
      <c r="A17" s="5" t="s">
        <v>110</v>
      </c>
      <c r="B17" s="8">
        <v>0</v>
      </c>
      <c r="C17" s="8">
        <v>1489.5</v>
      </c>
      <c r="D17" s="8">
        <f t="shared" si="0"/>
        <v>1489.5</v>
      </c>
    </row>
    <row r="18" spans="1:4" s="4" customFormat="1" ht="13.2" x14ac:dyDescent="0.25">
      <c r="A18" s="5" t="s">
        <v>15</v>
      </c>
      <c r="B18" s="8">
        <v>5310.89</v>
      </c>
      <c r="C18" s="8">
        <f>C19</f>
        <v>15852.54</v>
      </c>
      <c r="D18" s="8">
        <f t="shared" si="0"/>
        <v>21163.43</v>
      </c>
    </row>
    <row r="19" spans="1:4" s="4" customFormat="1" ht="13.2" x14ac:dyDescent="0.25">
      <c r="A19" s="5" t="s">
        <v>16</v>
      </c>
      <c r="B19" s="8">
        <v>5310.89</v>
      </c>
      <c r="C19" s="8">
        <v>15852.54</v>
      </c>
      <c r="D19" s="8">
        <f t="shared" si="0"/>
        <v>21163.43</v>
      </c>
    </row>
    <row r="20" spans="1:4" s="4" customFormat="1" ht="13.2" x14ac:dyDescent="0.25">
      <c r="A20" s="5" t="s">
        <v>17</v>
      </c>
      <c r="B20" s="8">
        <v>2560880.48</v>
      </c>
      <c r="C20" s="8">
        <f>C18+C12</f>
        <v>78229.990000000005</v>
      </c>
      <c r="D20" s="8">
        <f t="shared" si="0"/>
        <v>2639110.4700000002</v>
      </c>
    </row>
  </sheetData>
  <mergeCells count="2">
    <mergeCell ref="A2:D2"/>
    <mergeCell ref="A3:D3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6"/>
  <sheetViews>
    <sheetView showGridLines="0" topLeftCell="A46" workbookViewId="0">
      <selection activeCell="D77" sqref="D77"/>
    </sheetView>
  </sheetViews>
  <sheetFormatPr defaultColWidth="9.109375" defaultRowHeight="11.4" x14ac:dyDescent="0.2"/>
  <cols>
    <col min="1" max="1" width="75.5546875" style="1" customWidth="1"/>
    <col min="2" max="2" width="14.88671875" style="1" customWidth="1"/>
    <col min="3" max="3" width="18.6640625" style="1" customWidth="1"/>
    <col min="4" max="4" width="18.5546875" style="1" customWidth="1"/>
    <col min="5" max="16384" width="9.109375" style="1"/>
  </cols>
  <sheetData>
    <row r="2" spans="1:4" x14ac:dyDescent="0.2">
      <c r="A2" s="43" t="s">
        <v>2</v>
      </c>
      <c r="B2" s="43"/>
      <c r="C2" s="43"/>
      <c r="D2" s="43"/>
    </row>
    <row r="3" spans="1:4" ht="12" thickBot="1" x14ac:dyDescent="0.25">
      <c r="A3" s="44" t="s">
        <v>36</v>
      </c>
      <c r="B3" s="44"/>
      <c r="C3" s="44"/>
      <c r="D3" s="44"/>
    </row>
    <row r="4" spans="1:4" s="2" customFormat="1" ht="51.75" customHeight="1" thickBot="1" x14ac:dyDescent="0.25">
      <c r="A4" s="3" t="s">
        <v>0</v>
      </c>
      <c r="B4" s="3" t="s">
        <v>39</v>
      </c>
      <c r="C4" s="3" t="s">
        <v>1</v>
      </c>
      <c r="D4" s="3" t="s">
        <v>40</v>
      </c>
    </row>
    <row r="5" spans="1:4" s="4" customFormat="1" x14ac:dyDescent="0.2">
      <c r="A5" s="6" t="s">
        <v>3</v>
      </c>
      <c r="B5" s="7">
        <f>B6+B9+B12+B17+B20</f>
        <v>2560880.48</v>
      </c>
      <c r="C5" s="7">
        <f>C6+C9+C12+C17+C20</f>
        <v>80279.929999999993</v>
      </c>
      <c r="D5" s="7">
        <f>D6+D9+D12+D17+D20</f>
        <v>2641160.41</v>
      </c>
    </row>
    <row r="6" spans="1:4" s="4" customFormat="1" ht="13.2" x14ac:dyDescent="0.25">
      <c r="A6" s="5" t="s">
        <v>4</v>
      </c>
      <c r="B6" s="8">
        <v>2263935.33</v>
      </c>
      <c r="C6" s="8">
        <v>23889.16</v>
      </c>
      <c r="D6" s="8">
        <v>2287824.4900000002</v>
      </c>
    </row>
    <row r="7" spans="1:4" s="4" customFormat="1" ht="13.2" x14ac:dyDescent="0.25">
      <c r="A7" s="10" t="s">
        <v>19</v>
      </c>
      <c r="B7" s="11">
        <v>2263935.33</v>
      </c>
      <c r="C7" s="11">
        <v>23889.16</v>
      </c>
      <c r="D7" s="11">
        <v>2287824.4900000002</v>
      </c>
    </row>
    <row r="8" spans="1:4" s="4" customFormat="1" ht="13.2" x14ac:dyDescent="0.25">
      <c r="A8" s="10" t="s">
        <v>20</v>
      </c>
      <c r="B8" s="11">
        <v>2263935.33</v>
      </c>
      <c r="C8" s="11">
        <v>23889.16</v>
      </c>
      <c r="D8" s="11">
        <v>2287824.4900000002</v>
      </c>
    </row>
    <row r="9" spans="1:4" s="4" customFormat="1" ht="13.2" x14ac:dyDescent="0.25">
      <c r="A9" s="5" t="s">
        <v>5</v>
      </c>
      <c r="B9" s="9">
        <v>6</v>
      </c>
      <c r="C9" s="5"/>
      <c r="D9" s="9">
        <v>6</v>
      </c>
    </row>
    <row r="10" spans="1:4" s="4" customFormat="1" ht="13.2" x14ac:dyDescent="0.25">
      <c r="A10" s="10" t="s">
        <v>21</v>
      </c>
      <c r="B10" s="12">
        <v>6</v>
      </c>
      <c r="C10" s="13"/>
      <c r="D10" s="12">
        <v>6</v>
      </c>
    </row>
    <row r="11" spans="1:4" s="4" customFormat="1" ht="13.2" x14ac:dyDescent="0.25">
      <c r="A11" s="10" t="s">
        <v>22</v>
      </c>
      <c r="B11" s="12">
        <v>6</v>
      </c>
      <c r="C11" s="13"/>
      <c r="D11" s="12">
        <v>6</v>
      </c>
    </row>
    <row r="12" spans="1:4" s="4" customFormat="1" ht="26.4" x14ac:dyDescent="0.25">
      <c r="A12" s="5" t="s">
        <v>6</v>
      </c>
      <c r="B12" s="8">
        <v>22993.62</v>
      </c>
      <c r="C12" s="8">
        <v>20710.2</v>
      </c>
      <c r="D12" s="8">
        <v>43703.82</v>
      </c>
    </row>
    <row r="13" spans="1:4" s="4" customFormat="1" ht="13.2" x14ac:dyDescent="0.25">
      <c r="A13" s="10" t="s">
        <v>23</v>
      </c>
      <c r="B13" s="11">
        <v>22993.62</v>
      </c>
      <c r="C13" s="11">
        <v>20634.5</v>
      </c>
      <c r="D13" s="11">
        <v>43628.12</v>
      </c>
    </row>
    <row r="14" spans="1:4" s="4" customFormat="1" ht="13.2" x14ac:dyDescent="0.25">
      <c r="A14" s="10" t="s">
        <v>24</v>
      </c>
      <c r="B14" s="11">
        <v>22993.62</v>
      </c>
      <c r="C14" s="11">
        <v>20634.5</v>
      </c>
      <c r="D14" s="11">
        <v>43628.12</v>
      </c>
    </row>
    <row r="15" spans="1:4" s="4" customFormat="1" ht="26.4" x14ac:dyDescent="0.25">
      <c r="A15" s="10" t="s">
        <v>25</v>
      </c>
      <c r="B15" s="13"/>
      <c r="C15" s="12">
        <v>75.7</v>
      </c>
      <c r="D15" s="12">
        <v>75.7</v>
      </c>
    </row>
    <row r="16" spans="1:4" s="4" customFormat="1" ht="26.4" x14ac:dyDescent="0.25">
      <c r="A16" s="10" t="s">
        <v>26</v>
      </c>
      <c r="B16" s="13"/>
      <c r="C16" s="12">
        <v>75.7</v>
      </c>
      <c r="D16" s="12">
        <v>75.7</v>
      </c>
    </row>
    <row r="17" spans="1:4" s="4" customFormat="1" ht="26.4" x14ac:dyDescent="0.25">
      <c r="A17" s="5" t="s">
        <v>7</v>
      </c>
      <c r="B17" s="8">
        <v>2756.75</v>
      </c>
      <c r="C17" s="9">
        <v>683.25</v>
      </c>
      <c r="D17" s="8">
        <v>3440</v>
      </c>
    </row>
    <row r="18" spans="1:4" s="4" customFormat="1" ht="13.2" x14ac:dyDescent="0.25">
      <c r="A18" s="10" t="s">
        <v>27</v>
      </c>
      <c r="B18" s="11">
        <v>2756.75</v>
      </c>
      <c r="C18" s="12">
        <v>683.25</v>
      </c>
      <c r="D18" s="11">
        <v>3440</v>
      </c>
    </row>
    <row r="19" spans="1:4" s="4" customFormat="1" ht="13.2" x14ac:dyDescent="0.25">
      <c r="A19" s="10" t="s">
        <v>28</v>
      </c>
      <c r="B19" s="11">
        <v>2756.75</v>
      </c>
      <c r="C19" s="12">
        <v>683.25</v>
      </c>
      <c r="D19" s="11">
        <v>3440</v>
      </c>
    </row>
    <row r="20" spans="1:4" s="4" customFormat="1" ht="13.2" x14ac:dyDescent="0.25">
      <c r="A20" s="5" t="s">
        <v>8</v>
      </c>
      <c r="B20" s="8">
        <f>B21+B23+B25</f>
        <v>271188.77999999997</v>
      </c>
      <c r="C20" s="8">
        <f>C21+C23+C25</f>
        <v>34997.32</v>
      </c>
      <c r="D20" s="8">
        <f>D21+D23+D25</f>
        <v>306186.10000000003</v>
      </c>
    </row>
    <row r="21" spans="1:4" s="4" customFormat="1" ht="13.2" x14ac:dyDescent="0.25">
      <c r="A21" s="10" t="s">
        <v>29</v>
      </c>
      <c r="B21" s="11">
        <v>49453.7</v>
      </c>
      <c r="C21" s="11">
        <v>1929</v>
      </c>
      <c r="D21" s="11">
        <f>B21+C21</f>
        <v>51382.7</v>
      </c>
    </row>
    <row r="22" spans="1:4" s="4" customFormat="1" ht="13.2" x14ac:dyDescent="0.25">
      <c r="A22" s="10" t="s">
        <v>30</v>
      </c>
      <c r="B22" s="11">
        <v>49453.7</v>
      </c>
      <c r="C22" s="11">
        <v>1929</v>
      </c>
      <c r="D22" s="11">
        <f t="shared" ref="D22:D27" si="0">B22+C22</f>
        <v>51382.7</v>
      </c>
    </row>
    <row r="23" spans="1:4" s="4" customFormat="1" ht="13.2" x14ac:dyDescent="0.25">
      <c r="A23" s="10" t="s">
        <v>23</v>
      </c>
      <c r="B23" s="11">
        <v>180104.85</v>
      </c>
      <c r="C23" s="11">
        <f>C24</f>
        <v>33445.15</v>
      </c>
      <c r="D23" s="11">
        <f t="shared" si="0"/>
        <v>213550</v>
      </c>
    </row>
    <row r="24" spans="1:4" s="4" customFormat="1" ht="13.2" x14ac:dyDescent="0.25">
      <c r="A24" s="10" t="s">
        <v>31</v>
      </c>
      <c r="B24" s="11">
        <v>180104.85</v>
      </c>
      <c r="C24" s="11">
        <v>33445.15</v>
      </c>
      <c r="D24" s="11">
        <f t="shared" si="0"/>
        <v>213550</v>
      </c>
    </row>
    <row r="25" spans="1:4" s="4" customFormat="1" ht="13.2" x14ac:dyDescent="0.25">
      <c r="A25" s="10" t="s">
        <v>19</v>
      </c>
      <c r="B25" s="11">
        <v>41630.230000000003</v>
      </c>
      <c r="C25" s="12">
        <v>-376.83</v>
      </c>
      <c r="D25" s="11">
        <f t="shared" si="0"/>
        <v>41253.4</v>
      </c>
    </row>
    <row r="26" spans="1:4" s="4" customFormat="1" ht="13.2" x14ac:dyDescent="0.25">
      <c r="A26" s="10" t="s">
        <v>32</v>
      </c>
      <c r="B26" s="11">
        <v>41630.230000000003</v>
      </c>
      <c r="C26" s="11">
        <v>-7956.77</v>
      </c>
      <c r="D26" s="11">
        <f t="shared" si="0"/>
        <v>33673.460000000006</v>
      </c>
    </row>
    <row r="27" spans="1:4" s="4" customFormat="1" ht="13.2" x14ac:dyDescent="0.25">
      <c r="A27" s="10" t="s">
        <v>33</v>
      </c>
      <c r="B27" s="13"/>
      <c r="C27" s="11">
        <v>7579.94</v>
      </c>
      <c r="D27" s="11">
        <f t="shared" si="0"/>
        <v>7579.94</v>
      </c>
    </row>
    <row r="28" spans="1:4" s="4" customFormat="1" x14ac:dyDescent="0.2">
      <c r="A28" s="6" t="s">
        <v>9</v>
      </c>
      <c r="B28" s="7">
        <f>B5</f>
        <v>2560880.48</v>
      </c>
      <c r="C28" s="7">
        <f>C5</f>
        <v>80279.929999999993</v>
      </c>
      <c r="D28" s="7">
        <f>D5</f>
        <v>2641160.41</v>
      </c>
    </row>
    <row r="29" spans="1:4" s="4" customFormat="1" x14ac:dyDescent="0.2">
      <c r="A29" s="6" t="s">
        <v>10</v>
      </c>
      <c r="B29" s="7">
        <f>B30+B37+B55+B58+B61</f>
        <v>2555569.5900000003</v>
      </c>
      <c r="C29" s="7">
        <f>C30+C37+C55+C58+C61</f>
        <v>62377.45</v>
      </c>
      <c r="D29" s="7">
        <f>D30+D37+D55+D58+D61</f>
        <v>2617947.04</v>
      </c>
    </row>
    <row r="30" spans="1:4" s="4" customFormat="1" ht="13.2" x14ac:dyDescent="0.25">
      <c r="A30" s="5" t="s">
        <v>11</v>
      </c>
      <c r="B30" s="8">
        <v>2089248.2</v>
      </c>
      <c r="C30" s="8">
        <f>C31+C33</f>
        <v>2299.8999999999996</v>
      </c>
      <c r="D30" s="8">
        <f t="shared" ref="D30:D36" si="1">B30+C30</f>
        <v>2091548.0999999999</v>
      </c>
    </row>
    <row r="31" spans="1:4" s="4" customFormat="1" ht="13.2" x14ac:dyDescent="0.25">
      <c r="A31" s="10" t="s">
        <v>29</v>
      </c>
      <c r="B31" s="11">
        <v>41503.699999999997</v>
      </c>
      <c r="C31" s="13"/>
      <c r="D31" s="11">
        <f t="shared" si="1"/>
        <v>41503.699999999997</v>
      </c>
    </row>
    <row r="32" spans="1:4" s="4" customFormat="1" ht="13.2" x14ac:dyDescent="0.25">
      <c r="A32" s="10" t="s">
        <v>30</v>
      </c>
      <c r="B32" s="11">
        <v>41503.699999999997</v>
      </c>
      <c r="C32" s="13"/>
      <c r="D32" s="11">
        <f t="shared" si="1"/>
        <v>41503.699999999997</v>
      </c>
    </row>
    <row r="33" spans="1:4" s="4" customFormat="1" ht="13.2" x14ac:dyDescent="0.25">
      <c r="A33" s="10" t="s">
        <v>19</v>
      </c>
      <c r="B33" s="11">
        <v>2047744.5</v>
      </c>
      <c r="C33" s="11">
        <f>C34+C35+C36</f>
        <v>2299.8999999999996</v>
      </c>
      <c r="D33" s="11">
        <f t="shared" si="1"/>
        <v>2050044.4</v>
      </c>
    </row>
    <row r="34" spans="1:4" s="4" customFormat="1" ht="13.2" x14ac:dyDescent="0.25">
      <c r="A34" s="10" t="s">
        <v>32</v>
      </c>
      <c r="B34" s="11">
        <v>24777.65</v>
      </c>
      <c r="C34" s="11">
        <v>-3151.42</v>
      </c>
      <c r="D34" s="11">
        <f t="shared" si="1"/>
        <v>21626.230000000003</v>
      </c>
    </row>
    <row r="35" spans="1:4" s="4" customFormat="1" ht="13.2" x14ac:dyDescent="0.25">
      <c r="A35" s="10" t="s">
        <v>20</v>
      </c>
      <c r="B35" s="11">
        <v>2022966.85</v>
      </c>
      <c r="C35" s="13"/>
      <c r="D35" s="11">
        <f t="shared" si="1"/>
        <v>2022966.85</v>
      </c>
    </row>
    <row r="36" spans="1:4" s="4" customFormat="1" ht="13.2" x14ac:dyDescent="0.25">
      <c r="A36" s="10" t="s">
        <v>33</v>
      </c>
      <c r="B36" s="13"/>
      <c r="C36" s="11">
        <v>5451.32</v>
      </c>
      <c r="D36" s="11">
        <f t="shared" si="1"/>
        <v>5451.32</v>
      </c>
    </row>
    <row r="37" spans="1:4" s="4" customFormat="1" ht="13.2" x14ac:dyDescent="0.25">
      <c r="A37" s="5" t="s">
        <v>12</v>
      </c>
      <c r="B37" s="8">
        <v>426159.21</v>
      </c>
      <c r="C37" s="8">
        <f>C38+C40+C42+C46+C50+C53</f>
        <v>58588.049999999996</v>
      </c>
      <c r="D37" s="8">
        <f>D38+D40+D42+D46+D50+D53</f>
        <v>484747.26</v>
      </c>
    </row>
    <row r="38" spans="1:4" s="4" customFormat="1" ht="13.2" x14ac:dyDescent="0.25">
      <c r="A38" s="10" t="s">
        <v>29</v>
      </c>
      <c r="B38" s="11">
        <v>7850</v>
      </c>
      <c r="C38" s="11">
        <v>1929</v>
      </c>
      <c r="D38" s="11">
        <f>B38+C38</f>
        <v>9779</v>
      </c>
    </row>
    <row r="39" spans="1:4" s="4" customFormat="1" ht="13.2" x14ac:dyDescent="0.25">
      <c r="A39" s="10" t="s">
        <v>30</v>
      </c>
      <c r="B39" s="11">
        <v>7850</v>
      </c>
      <c r="C39" s="11">
        <v>1929</v>
      </c>
      <c r="D39" s="11">
        <v>9779</v>
      </c>
    </row>
    <row r="40" spans="1:4" s="4" customFormat="1" ht="13.2" x14ac:dyDescent="0.25">
      <c r="A40" s="10" t="s">
        <v>21</v>
      </c>
      <c r="B40" s="12">
        <v>6</v>
      </c>
      <c r="C40" s="12">
        <v>0</v>
      </c>
      <c r="D40" s="12">
        <v>6</v>
      </c>
    </row>
    <row r="41" spans="1:4" s="4" customFormat="1" ht="13.2" x14ac:dyDescent="0.25">
      <c r="A41" s="10" t="s">
        <v>22</v>
      </c>
      <c r="B41" s="12">
        <v>6</v>
      </c>
      <c r="C41" s="12">
        <v>0</v>
      </c>
      <c r="D41" s="12">
        <v>6</v>
      </c>
    </row>
    <row r="42" spans="1:4" s="4" customFormat="1" ht="13.2" x14ac:dyDescent="0.25">
      <c r="A42" s="10" t="s">
        <v>23</v>
      </c>
      <c r="B42" s="11">
        <v>202917.97</v>
      </c>
      <c r="C42" s="11">
        <f>C43+C44+C45</f>
        <v>50970.65</v>
      </c>
      <c r="D42" s="11">
        <f>B42+C42</f>
        <v>253888.62</v>
      </c>
    </row>
    <row r="43" spans="1:4" s="4" customFormat="1" ht="13.2" x14ac:dyDescent="0.25">
      <c r="A43" s="10" t="s">
        <v>24</v>
      </c>
      <c r="B43" s="11">
        <v>22993.62</v>
      </c>
      <c r="C43" s="11">
        <v>20634.5</v>
      </c>
      <c r="D43" s="11">
        <f>B43+C43</f>
        <v>43628.119999999995</v>
      </c>
    </row>
    <row r="44" spans="1:4" s="4" customFormat="1" ht="13.2" x14ac:dyDescent="0.25">
      <c r="A44" s="10" t="s">
        <v>31</v>
      </c>
      <c r="B44" s="11">
        <v>179924.35</v>
      </c>
      <c r="C44" s="11">
        <v>29995.15</v>
      </c>
      <c r="D44" s="11">
        <f>B44+C44</f>
        <v>209919.5</v>
      </c>
    </row>
    <row r="45" spans="1:4" s="4" customFormat="1" ht="13.2" x14ac:dyDescent="0.25">
      <c r="A45" s="10" t="s">
        <v>34</v>
      </c>
      <c r="B45" s="13"/>
      <c r="C45" s="12">
        <v>341</v>
      </c>
      <c r="D45" s="11">
        <f>B45+C45</f>
        <v>341</v>
      </c>
    </row>
    <row r="46" spans="1:4" s="4" customFormat="1" ht="13.2" x14ac:dyDescent="0.25">
      <c r="A46" s="10" t="s">
        <v>19</v>
      </c>
      <c r="B46" s="11">
        <v>212628.49</v>
      </c>
      <c r="C46" s="11">
        <f>C47+C48+C49</f>
        <v>4382</v>
      </c>
      <c r="D46" s="11">
        <v>217010.49</v>
      </c>
    </row>
    <row r="47" spans="1:4" s="4" customFormat="1" ht="13.2" x14ac:dyDescent="0.25">
      <c r="A47" s="10" t="s">
        <v>32</v>
      </c>
      <c r="B47" s="11">
        <v>16852.580000000002</v>
      </c>
      <c r="C47" s="11">
        <v>-4805.3500000000004</v>
      </c>
      <c r="D47" s="11">
        <v>12047.23</v>
      </c>
    </row>
    <row r="48" spans="1:4" s="4" customFormat="1" ht="13.2" x14ac:dyDescent="0.25">
      <c r="A48" s="10" t="s">
        <v>20</v>
      </c>
      <c r="B48" s="11">
        <v>195775.91</v>
      </c>
      <c r="C48" s="11">
        <v>2800</v>
      </c>
      <c r="D48" s="11">
        <v>198575.91</v>
      </c>
    </row>
    <row r="49" spans="1:4" s="4" customFormat="1" ht="13.2" x14ac:dyDescent="0.25">
      <c r="A49" s="10" t="s">
        <v>33</v>
      </c>
      <c r="B49" s="13"/>
      <c r="C49" s="11">
        <v>6387.35</v>
      </c>
      <c r="D49" s="11">
        <v>6387.35</v>
      </c>
    </row>
    <row r="50" spans="1:4" s="4" customFormat="1" ht="13.2" x14ac:dyDescent="0.25">
      <c r="A50" s="10" t="s">
        <v>27</v>
      </c>
      <c r="B50" s="11">
        <v>2756.75</v>
      </c>
      <c r="C50" s="11">
        <v>1230.7</v>
      </c>
      <c r="D50" s="11">
        <v>3987.45</v>
      </c>
    </row>
    <row r="51" spans="1:4" s="4" customFormat="1" ht="13.2" x14ac:dyDescent="0.25">
      <c r="A51" s="10" t="s">
        <v>28</v>
      </c>
      <c r="B51" s="11">
        <v>2756.75</v>
      </c>
      <c r="C51" s="12">
        <v>683.25</v>
      </c>
      <c r="D51" s="11">
        <v>3440</v>
      </c>
    </row>
    <row r="52" spans="1:4" s="4" customFormat="1" ht="13.2" x14ac:dyDescent="0.25">
      <c r="A52" s="10" t="s">
        <v>35</v>
      </c>
      <c r="B52" s="13"/>
      <c r="C52" s="12">
        <v>547.45000000000005</v>
      </c>
      <c r="D52" s="12">
        <v>547.45000000000005</v>
      </c>
    </row>
    <row r="53" spans="1:4" s="4" customFormat="1" ht="26.4" x14ac:dyDescent="0.25">
      <c r="A53" s="10" t="s">
        <v>25</v>
      </c>
      <c r="B53" s="13"/>
      <c r="C53" s="12">
        <v>75.7</v>
      </c>
      <c r="D53" s="12">
        <v>75.7</v>
      </c>
    </row>
    <row r="54" spans="1:4" s="4" customFormat="1" ht="26.4" x14ac:dyDescent="0.25">
      <c r="A54" s="10" t="s">
        <v>26</v>
      </c>
      <c r="B54" s="13"/>
      <c r="C54" s="12">
        <v>75.7</v>
      </c>
      <c r="D54" s="12">
        <v>75.7</v>
      </c>
    </row>
    <row r="55" spans="1:4" s="4" customFormat="1" ht="13.2" x14ac:dyDescent="0.25">
      <c r="A55" s="5" t="s">
        <v>13</v>
      </c>
      <c r="B55" s="9">
        <v>180.5</v>
      </c>
      <c r="C55" s="5"/>
      <c r="D55" s="9">
        <v>180.5</v>
      </c>
    </row>
    <row r="56" spans="1:4" s="4" customFormat="1" ht="13.2" x14ac:dyDescent="0.25">
      <c r="A56" s="10" t="s">
        <v>23</v>
      </c>
      <c r="B56" s="12">
        <v>180.5</v>
      </c>
      <c r="C56" s="13"/>
      <c r="D56" s="12">
        <v>180.5</v>
      </c>
    </row>
    <row r="57" spans="1:4" s="4" customFormat="1" ht="13.2" x14ac:dyDescent="0.25">
      <c r="A57" s="10" t="s">
        <v>31</v>
      </c>
      <c r="B57" s="12">
        <v>180.5</v>
      </c>
      <c r="C57" s="13"/>
      <c r="D57" s="12">
        <v>180.5</v>
      </c>
    </row>
    <row r="58" spans="1:4" s="4" customFormat="1" ht="13.2" x14ac:dyDescent="0.25">
      <c r="A58" s="5" t="s">
        <v>14</v>
      </c>
      <c r="B58" s="8">
        <v>39981.68</v>
      </c>
      <c r="C58" s="5"/>
      <c r="D58" s="8">
        <v>39981.68</v>
      </c>
    </row>
    <row r="59" spans="1:4" s="4" customFormat="1" ht="13.2" x14ac:dyDescent="0.25">
      <c r="A59" s="10" t="s">
        <v>19</v>
      </c>
      <c r="B59" s="11">
        <v>39981.68</v>
      </c>
      <c r="C59" s="13"/>
      <c r="D59" s="11">
        <v>39981.68</v>
      </c>
    </row>
    <row r="60" spans="1:4" s="4" customFormat="1" ht="13.2" x14ac:dyDescent="0.25">
      <c r="A60" s="10" t="s">
        <v>20</v>
      </c>
      <c r="B60" s="11">
        <v>39981.68</v>
      </c>
      <c r="C60" s="13"/>
      <c r="D60" s="11">
        <v>39981.68</v>
      </c>
    </row>
    <row r="61" spans="1:4" s="4" customFormat="1" ht="13.2" x14ac:dyDescent="0.25">
      <c r="A61" s="5" t="s">
        <v>110</v>
      </c>
      <c r="B61" s="8">
        <v>0</v>
      </c>
      <c r="C61" s="8">
        <v>1489.5</v>
      </c>
      <c r="D61" s="8">
        <v>1489.5</v>
      </c>
    </row>
    <row r="62" spans="1:4" s="4" customFormat="1" ht="13.2" x14ac:dyDescent="0.25">
      <c r="A62" s="10" t="s">
        <v>19</v>
      </c>
      <c r="B62" s="11">
        <v>0</v>
      </c>
      <c r="C62" s="11">
        <v>1489.5</v>
      </c>
      <c r="D62" s="11">
        <v>1489.5</v>
      </c>
    </row>
    <row r="63" spans="1:4" s="4" customFormat="1" ht="13.2" x14ac:dyDescent="0.25">
      <c r="A63" s="10" t="s">
        <v>20</v>
      </c>
      <c r="B63" s="11">
        <v>0</v>
      </c>
      <c r="C63" s="11">
        <v>1489.5</v>
      </c>
      <c r="D63" s="11">
        <v>1489.5</v>
      </c>
    </row>
    <row r="64" spans="1:4" s="4" customFormat="1" x14ac:dyDescent="0.2">
      <c r="A64" s="6" t="s">
        <v>15</v>
      </c>
      <c r="B64" s="7">
        <v>5310.89</v>
      </c>
      <c r="C64" s="7">
        <f>C65</f>
        <v>15852.54</v>
      </c>
      <c r="D64" s="7">
        <f>D65</f>
        <v>21163.43</v>
      </c>
    </row>
    <row r="65" spans="1:4" s="4" customFormat="1" ht="13.2" x14ac:dyDescent="0.25">
      <c r="A65" s="5" t="s">
        <v>16</v>
      </c>
      <c r="B65" s="8">
        <v>5310.89</v>
      </c>
      <c r="C65" s="8">
        <v>15852.54</v>
      </c>
      <c r="D65" s="8">
        <v>21163.43</v>
      </c>
    </row>
    <row r="66" spans="1:4" s="4" customFormat="1" ht="13.2" x14ac:dyDescent="0.25">
      <c r="A66" s="10" t="s">
        <v>29</v>
      </c>
      <c r="B66" s="12">
        <v>100</v>
      </c>
      <c r="C66" s="13"/>
      <c r="D66" s="12">
        <v>100</v>
      </c>
    </row>
    <row r="67" spans="1:4" s="4" customFormat="1" ht="13.2" x14ac:dyDescent="0.25">
      <c r="A67" s="10" t="s">
        <v>30</v>
      </c>
      <c r="B67" s="12">
        <v>100</v>
      </c>
      <c r="C67" s="13"/>
      <c r="D67" s="12">
        <v>100</v>
      </c>
    </row>
    <row r="68" spans="1:4" s="4" customFormat="1" ht="13.2" x14ac:dyDescent="0.25">
      <c r="A68" s="10" t="s">
        <v>23</v>
      </c>
      <c r="B68" s="13"/>
      <c r="C68" s="11">
        <f>C69+C70</f>
        <v>10753.49</v>
      </c>
      <c r="D68" s="11">
        <v>7303.49</v>
      </c>
    </row>
    <row r="69" spans="1:4" s="4" customFormat="1" ht="13.2" x14ac:dyDescent="0.25">
      <c r="A69" s="10" t="s">
        <v>31</v>
      </c>
      <c r="B69" s="13"/>
      <c r="C69" s="11">
        <v>3450</v>
      </c>
      <c r="D69" s="11">
        <f>B69+C69</f>
        <v>3450</v>
      </c>
    </row>
    <row r="70" spans="1:4" s="4" customFormat="1" ht="13.2" x14ac:dyDescent="0.25">
      <c r="A70" s="10" t="s">
        <v>34</v>
      </c>
      <c r="B70" s="13"/>
      <c r="C70" s="11">
        <v>7303.49</v>
      </c>
      <c r="D70" s="11">
        <v>7303.49</v>
      </c>
    </row>
    <row r="71" spans="1:4" s="4" customFormat="1" ht="13.2" x14ac:dyDescent="0.25">
      <c r="A71" s="10" t="s">
        <v>19</v>
      </c>
      <c r="B71" s="11">
        <v>5210.8900000000003</v>
      </c>
      <c r="C71" s="11">
        <v>4251.41</v>
      </c>
      <c r="D71" s="11">
        <v>9462.2999999999993</v>
      </c>
    </row>
    <row r="72" spans="1:4" s="4" customFormat="1" ht="13.2" x14ac:dyDescent="0.25">
      <c r="A72" s="10" t="s">
        <v>20</v>
      </c>
      <c r="B72" s="11">
        <v>5210.8900000000003</v>
      </c>
      <c r="C72" s="11">
        <v>3567.63</v>
      </c>
      <c r="D72" s="11">
        <v>8778.52</v>
      </c>
    </row>
    <row r="73" spans="1:4" s="4" customFormat="1" ht="13.2" x14ac:dyDescent="0.25">
      <c r="A73" s="10" t="s">
        <v>33</v>
      </c>
      <c r="B73" s="13"/>
      <c r="C73" s="12">
        <v>683.78</v>
      </c>
      <c r="D73" s="12">
        <v>683.78</v>
      </c>
    </row>
    <row r="74" spans="1:4" s="4" customFormat="1" ht="13.2" x14ac:dyDescent="0.25">
      <c r="A74" s="10" t="s">
        <v>27</v>
      </c>
      <c r="B74" s="13"/>
      <c r="C74" s="12">
        <v>847.64</v>
      </c>
      <c r="D74" s="12">
        <v>847.64</v>
      </c>
    </row>
    <row r="75" spans="1:4" s="4" customFormat="1" ht="13.2" x14ac:dyDescent="0.25">
      <c r="A75" s="10" t="s">
        <v>35</v>
      </c>
      <c r="B75" s="13"/>
      <c r="C75" s="12">
        <v>847.64</v>
      </c>
      <c r="D75" s="12">
        <v>847.64</v>
      </c>
    </row>
    <row r="76" spans="1:4" s="4" customFormat="1" x14ac:dyDescent="0.2">
      <c r="A76" s="6" t="s">
        <v>17</v>
      </c>
      <c r="B76" s="7">
        <f>B64+B29</f>
        <v>2560880.4800000004</v>
      </c>
      <c r="C76" s="7">
        <f>C64+C29</f>
        <v>78229.989999999991</v>
      </c>
      <c r="D76" s="7">
        <f>D64+D29</f>
        <v>2639110.4700000002</v>
      </c>
    </row>
  </sheetData>
  <mergeCells count="2">
    <mergeCell ref="A2:D2"/>
    <mergeCell ref="A3:D3"/>
  </mergeCells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showGridLines="0" workbookViewId="0">
      <selection activeCell="D10" sqref="D10"/>
    </sheetView>
  </sheetViews>
  <sheetFormatPr defaultColWidth="9.109375" defaultRowHeight="11.4" x14ac:dyDescent="0.2"/>
  <cols>
    <col min="1" max="1" width="49.5546875" style="1" customWidth="1"/>
    <col min="2" max="2" width="21.88671875" style="1" customWidth="1"/>
    <col min="3" max="3" width="22.44140625" style="1" customWidth="1"/>
    <col min="4" max="4" width="23.5546875" style="1" customWidth="1"/>
    <col min="5" max="16384" width="9.109375" style="1"/>
  </cols>
  <sheetData>
    <row r="2" spans="1:4" x14ac:dyDescent="0.2">
      <c r="A2" s="43" t="s">
        <v>2</v>
      </c>
      <c r="B2" s="43"/>
      <c r="C2" s="43"/>
      <c r="D2" s="43"/>
    </row>
    <row r="3" spans="1:4" ht="12" thickBot="1" x14ac:dyDescent="0.25">
      <c r="A3" s="44" t="s">
        <v>41</v>
      </c>
      <c r="B3" s="44"/>
      <c r="C3" s="44"/>
      <c r="D3" s="44"/>
    </row>
    <row r="4" spans="1:4" s="2" customFormat="1" ht="35.25" customHeight="1" thickBot="1" x14ac:dyDescent="0.25">
      <c r="A4" s="3" t="s">
        <v>0</v>
      </c>
      <c r="B4" s="3" t="s">
        <v>39</v>
      </c>
      <c r="C4" s="3" t="s">
        <v>1</v>
      </c>
      <c r="D4" s="3" t="s">
        <v>40</v>
      </c>
    </row>
    <row r="5" spans="1:4" s="4" customFormat="1" ht="13.2" x14ac:dyDescent="0.25">
      <c r="A5" s="14" t="s">
        <v>37</v>
      </c>
      <c r="B5" s="8">
        <v>2551466.87</v>
      </c>
      <c r="C5" s="8">
        <v>79750.929999999993</v>
      </c>
      <c r="D5" s="8">
        <f>B5+C5</f>
        <v>2631217.8000000003</v>
      </c>
    </row>
    <row r="6" spans="1:4" s="4" customFormat="1" ht="26.4" x14ac:dyDescent="0.25">
      <c r="A6" s="14" t="s">
        <v>38</v>
      </c>
      <c r="B6" s="8">
        <v>9413.61</v>
      </c>
      <c r="C6" s="9">
        <v>529</v>
      </c>
      <c r="D6" s="8">
        <v>9942.61</v>
      </c>
    </row>
  </sheetData>
  <mergeCells count="2">
    <mergeCell ref="A2:D2"/>
    <mergeCell ref="A3:D3"/>
  </mergeCells>
  <pageMargins left="0.75" right="0.75" top="1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showGridLines="0" workbookViewId="0">
      <selection activeCell="B14" sqref="B14"/>
    </sheetView>
  </sheetViews>
  <sheetFormatPr defaultColWidth="9.109375" defaultRowHeight="11.4" x14ac:dyDescent="0.2"/>
  <cols>
    <col min="1" max="1" width="36.5546875" style="1" customWidth="1"/>
    <col min="2" max="2" width="29.5546875" style="1" customWidth="1"/>
    <col min="3" max="3" width="22" style="1" customWidth="1"/>
    <col min="4" max="4" width="33" style="1" customWidth="1"/>
    <col min="5" max="16384" width="9.109375" style="1"/>
  </cols>
  <sheetData>
    <row r="2" spans="1:4" x14ac:dyDescent="0.2">
      <c r="A2" s="43" t="s">
        <v>44</v>
      </c>
      <c r="B2" s="43"/>
      <c r="C2" s="43"/>
      <c r="D2" s="43"/>
    </row>
    <row r="3" spans="1:4" ht="14.4" thickBot="1" x14ac:dyDescent="0.35">
      <c r="A3" s="45" t="s">
        <v>45</v>
      </c>
      <c r="B3" s="46"/>
      <c r="C3" s="46"/>
      <c r="D3" s="46"/>
    </row>
    <row r="4" spans="1:4" s="2" customFormat="1" ht="29.25" customHeight="1" thickBot="1" x14ac:dyDescent="0.25">
      <c r="A4" s="3" t="s">
        <v>0</v>
      </c>
      <c r="B4" s="3" t="s">
        <v>39</v>
      </c>
      <c r="C4" s="3" t="s">
        <v>1</v>
      </c>
      <c r="D4" s="3" t="s">
        <v>40</v>
      </c>
    </row>
    <row r="5" spans="1:4" s="2" customFormat="1" ht="22.8" x14ac:dyDescent="0.2">
      <c r="A5" s="15" t="s">
        <v>42</v>
      </c>
      <c r="B5" s="16">
        <v>0</v>
      </c>
      <c r="C5" s="16">
        <v>0</v>
      </c>
      <c r="D5" s="16">
        <v>0</v>
      </c>
    </row>
    <row r="6" spans="1:4" ht="22.8" x14ac:dyDescent="0.2">
      <c r="A6" s="17" t="s">
        <v>43</v>
      </c>
      <c r="B6" s="18">
        <v>0</v>
      </c>
      <c r="C6" s="18">
        <v>0</v>
      </c>
      <c r="D6" s="18">
        <v>0</v>
      </c>
    </row>
  </sheetData>
  <mergeCells count="2">
    <mergeCell ref="A3:D3"/>
    <mergeCell ref="A2:D2"/>
  </mergeCells>
  <pageMargins left="0.75" right="0.75" top="1" bottom="1" header="0.5" footer="0.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showGridLines="0" workbookViewId="0">
      <selection activeCell="A21" sqref="A21"/>
    </sheetView>
  </sheetViews>
  <sheetFormatPr defaultColWidth="9.109375" defaultRowHeight="11.4" x14ac:dyDescent="0.2"/>
  <cols>
    <col min="1" max="1" width="36.5546875" style="1" customWidth="1"/>
    <col min="2" max="2" width="29.5546875" style="1" customWidth="1"/>
    <col min="3" max="3" width="22" style="1" customWidth="1"/>
    <col min="4" max="4" width="33" style="1" customWidth="1"/>
    <col min="5" max="16384" width="9.109375" style="1"/>
  </cols>
  <sheetData>
    <row r="2" spans="1:4" x14ac:dyDescent="0.2">
      <c r="A2" s="43" t="s">
        <v>44</v>
      </c>
      <c r="B2" s="43"/>
      <c r="C2" s="43"/>
      <c r="D2" s="43"/>
    </row>
    <row r="3" spans="1:4" ht="14.4" thickBot="1" x14ac:dyDescent="0.35">
      <c r="A3" s="45" t="s">
        <v>46</v>
      </c>
      <c r="B3" s="46"/>
      <c r="C3" s="46"/>
      <c r="D3" s="46"/>
    </row>
    <row r="4" spans="1:4" s="2" customFormat="1" ht="29.25" customHeight="1" thickBot="1" x14ac:dyDescent="0.25">
      <c r="A4" s="3" t="s">
        <v>0</v>
      </c>
      <c r="B4" s="3" t="s">
        <v>39</v>
      </c>
      <c r="C4" s="3" t="s">
        <v>1</v>
      </c>
      <c r="D4" s="3" t="s">
        <v>40</v>
      </c>
    </row>
    <row r="5" spans="1:4" s="2" customFormat="1" x14ac:dyDescent="0.2">
      <c r="A5" s="15" t="s">
        <v>47</v>
      </c>
      <c r="B5" s="16">
        <v>0</v>
      </c>
      <c r="C5" s="16">
        <v>0</v>
      </c>
      <c r="D5" s="16">
        <v>0</v>
      </c>
    </row>
    <row r="6" spans="1:4" x14ac:dyDescent="0.2">
      <c r="A6" s="17" t="s">
        <v>48</v>
      </c>
      <c r="B6" s="18">
        <v>0</v>
      </c>
      <c r="C6" s="18">
        <v>0</v>
      </c>
      <c r="D6" s="18">
        <v>0</v>
      </c>
    </row>
  </sheetData>
  <mergeCells count="2">
    <mergeCell ref="A2:D2"/>
    <mergeCell ref="A3:D3"/>
  </mergeCells>
  <pageMargins left="0.75" right="0.75" top="1" bottom="1" header="0.5" footer="0.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9"/>
  <sheetViews>
    <sheetView showGridLines="0" workbookViewId="0">
      <selection activeCell="H12" sqref="H12"/>
    </sheetView>
  </sheetViews>
  <sheetFormatPr defaultColWidth="9.109375" defaultRowHeight="11.4" x14ac:dyDescent="0.2"/>
  <cols>
    <col min="1" max="1" width="75.109375" style="1" customWidth="1"/>
    <col min="2" max="2" width="16.44140625" style="1" customWidth="1"/>
    <col min="3" max="3" width="15.5546875" style="1" customWidth="1"/>
    <col min="4" max="4" width="15.109375" style="1" customWidth="1"/>
    <col min="5" max="16384" width="9.109375" style="1"/>
  </cols>
  <sheetData>
    <row r="2" spans="1:4" x14ac:dyDescent="0.2">
      <c r="A2" s="43" t="s">
        <v>49</v>
      </c>
      <c r="B2" s="43"/>
      <c r="C2" s="43"/>
      <c r="D2" s="43"/>
    </row>
    <row r="3" spans="1:4" ht="12" thickBot="1" x14ac:dyDescent="0.25">
      <c r="A3" s="44"/>
      <c r="B3" s="44"/>
      <c r="C3" s="44"/>
      <c r="D3" s="44"/>
    </row>
    <row r="4" spans="1:4" s="2" customFormat="1" ht="56.25" customHeight="1" thickBot="1" x14ac:dyDescent="0.25">
      <c r="A4" s="3" t="s">
        <v>0</v>
      </c>
      <c r="B4" s="3" t="s">
        <v>50</v>
      </c>
      <c r="C4" s="3" t="s">
        <v>1</v>
      </c>
      <c r="D4" s="3" t="s">
        <v>51</v>
      </c>
    </row>
    <row r="5" spans="1:4" s="4" customFormat="1" x14ac:dyDescent="0.2">
      <c r="A5" s="6" t="s">
        <v>52</v>
      </c>
      <c r="B5" s="7">
        <v>2560880.48</v>
      </c>
      <c r="C5" s="7">
        <v>78229.990000000005</v>
      </c>
      <c r="D5" s="7">
        <f>B5+C5</f>
        <v>2639110.4700000002</v>
      </c>
    </row>
    <row r="6" spans="1:4" s="4" customFormat="1" ht="13.2" x14ac:dyDescent="0.25">
      <c r="A6" s="13" t="s">
        <v>53</v>
      </c>
      <c r="B6" s="11">
        <v>2560880.48</v>
      </c>
      <c r="C6" s="11">
        <v>78229.990000000005</v>
      </c>
      <c r="D6" s="11">
        <f>B6+C6</f>
        <v>2639110.4700000002</v>
      </c>
    </row>
    <row r="7" spans="1:4" s="4" customFormat="1" ht="13.2" x14ac:dyDescent="0.25">
      <c r="A7" s="30" t="s">
        <v>54</v>
      </c>
      <c r="B7" s="31">
        <v>2364401.08</v>
      </c>
      <c r="C7" s="31">
        <v>32343.86</v>
      </c>
      <c r="D7" s="31">
        <f>B7+C7</f>
        <v>2396744.94</v>
      </c>
    </row>
    <row r="8" spans="1:4" s="29" customFormat="1" ht="13.2" x14ac:dyDescent="0.25">
      <c r="A8" s="32" t="s">
        <v>55</v>
      </c>
      <c r="B8" s="33">
        <v>2172177.2599999998</v>
      </c>
      <c r="C8" s="33">
        <v>7343.86</v>
      </c>
      <c r="D8" s="33">
        <v>2179521.12</v>
      </c>
    </row>
    <row r="9" spans="1:4" s="4" customFormat="1" ht="13.2" x14ac:dyDescent="0.25">
      <c r="A9" s="19" t="s">
        <v>10</v>
      </c>
      <c r="B9" s="8">
        <v>2000</v>
      </c>
      <c r="C9" s="5"/>
      <c r="D9" s="8">
        <v>2000</v>
      </c>
    </row>
    <row r="10" spans="1:4" s="4" customFormat="1" ht="13.2" x14ac:dyDescent="0.25">
      <c r="A10" s="19" t="s">
        <v>12</v>
      </c>
      <c r="B10" s="8">
        <v>2000</v>
      </c>
      <c r="C10" s="5"/>
      <c r="D10" s="8">
        <v>2000</v>
      </c>
    </row>
    <row r="11" spans="1:4" s="4" customFormat="1" ht="13.2" x14ac:dyDescent="0.25">
      <c r="A11" s="14" t="s">
        <v>56</v>
      </c>
      <c r="B11" s="9">
        <v>6</v>
      </c>
      <c r="C11" s="5"/>
      <c r="D11" s="9">
        <v>6</v>
      </c>
    </row>
    <row r="12" spans="1:4" s="4" customFormat="1" ht="13.2" x14ac:dyDescent="0.25">
      <c r="A12" s="19" t="s">
        <v>10</v>
      </c>
      <c r="B12" s="9">
        <v>6</v>
      </c>
      <c r="C12" s="5"/>
      <c r="D12" s="9">
        <v>6</v>
      </c>
    </row>
    <row r="13" spans="1:4" s="4" customFormat="1" ht="13.2" x14ac:dyDescent="0.25">
      <c r="A13" s="19" t="s">
        <v>12</v>
      </c>
      <c r="B13" s="9">
        <v>6</v>
      </c>
      <c r="C13" s="5"/>
      <c r="D13" s="9">
        <v>6</v>
      </c>
    </row>
    <row r="14" spans="1:4" s="4" customFormat="1" ht="13.2" x14ac:dyDescent="0.25">
      <c r="A14" s="14" t="s">
        <v>57</v>
      </c>
      <c r="B14" s="8">
        <v>2993.62</v>
      </c>
      <c r="C14" s="9">
        <v>634.5</v>
      </c>
      <c r="D14" s="8">
        <v>3628.12</v>
      </c>
    </row>
    <row r="15" spans="1:4" s="4" customFormat="1" ht="13.2" x14ac:dyDescent="0.25">
      <c r="A15" s="19" t="s">
        <v>10</v>
      </c>
      <c r="B15" s="8">
        <v>2993.62</v>
      </c>
      <c r="C15" s="9">
        <v>634.5</v>
      </c>
      <c r="D15" s="8">
        <v>3628.12</v>
      </c>
    </row>
    <row r="16" spans="1:4" s="4" customFormat="1" ht="13.2" x14ac:dyDescent="0.25">
      <c r="A16" s="19" t="s">
        <v>12</v>
      </c>
      <c r="B16" s="8">
        <v>2993.62</v>
      </c>
      <c r="C16" s="9">
        <v>634.5</v>
      </c>
      <c r="D16" s="8">
        <v>3628.12</v>
      </c>
    </row>
    <row r="17" spans="1:4" s="4" customFormat="1" ht="13.2" x14ac:dyDescent="0.25">
      <c r="A17" s="14" t="s">
        <v>58</v>
      </c>
      <c r="B17" s="8">
        <v>180104.85</v>
      </c>
      <c r="C17" s="8">
        <v>4995.1499999999996</v>
      </c>
      <c r="D17" s="8">
        <v>185100</v>
      </c>
    </row>
    <row r="18" spans="1:4" s="4" customFormat="1" ht="13.2" x14ac:dyDescent="0.25">
      <c r="A18" s="19" t="s">
        <v>10</v>
      </c>
      <c r="B18" s="8">
        <v>180104.85</v>
      </c>
      <c r="C18" s="8">
        <v>4995.1499999999996</v>
      </c>
      <c r="D18" s="8">
        <v>185100</v>
      </c>
    </row>
    <row r="19" spans="1:4" s="4" customFormat="1" ht="13.2" x14ac:dyDescent="0.25">
      <c r="A19" s="19" t="s">
        <v>12</v>
      </c>
      <c r="B19" s="8">
        <v>179924.35</v>
      </c>
      <c r="C19" s="8">
        <v>4995.1499999999996</v>
      </c>
      <c r="D19" s="8">
        <v>184919.5</v>
      </c>
    </row>
    <row r="20" spans="1:4" s="4" customFormat="1" ht="13.2" x14ac:dyDescent="0.25">
      <c r="A20" s="19" t="s">
        <v>13</v>
      </c>
      <c r="B20" s="9">
        <v>180.5</v>
      </c>
      <c r="C20" s="5"/>
      <c r="D20" s="9">
        <v>180.5</v>
      </c>
    </row>
    <row r="21" spans="1:4" s="4" customFormat="1" ht="13.2" x14ac:dyDescent="0.25">
      <c r="A21" s="14" t="s">
        <v>59</v>
      </c>
      <c r="B21" s="8">
        <v>1984316.04</v>
      </c>
      <c r="C21" s="5"/>
      <c r="D21" s="8">
        <v>1984316.04</v>
      </c>
    </row>
    <row r="22" spans="1:4" s="4" customFormat="1" ht="13.2" x14ac:dyDescent="0.25">
      <c r="A22" s="19" t="s">
        <v>10</v>
      </c>
      <c r="B22" s="8">
        <v>1984316.04</v>
      </c>
      <c r="C22" s="5"/>
      <c r="D22" s="8">
        <v>1984316.04</v>
      </c>
    </row>
    <row r="23" spans="1:4" s="4" customFormat="1" ht="13.2" x14ac:dyDescent="0.25">
      <c r="A23" s="19" t="s">
        <v>11</v>
      </c>
      <c r="B23" s="8">
        <v>1951402.88</v>
      </c>
      <c r="C23" s="5"/>
      <c r="D23" s="8">
        <v>1951402.88</v>
      </c>
    </row>
    <row r="24" spans="1:4" s="4" customFormat="1" ht="13.2" x14ac:dyDescent="0.25">
      <c r="A24" s="19" t="s">
        <v>12</v>
      </c>
      <c r="B24" s="8">
        <v>28931.48</v>
      </c>
      <c r="C24" s="5"/>
      <c r="D24" s="8">
        <v>28931.48</v>
      </c>
    </row>
    <row r="25" spans="1:4" s="4" customFormat="1" ht="13.2" x14ac:dyDescent="0.25">
      <c r="A25" s="19" t="s">
        <v>14</v>
      </c>
      <c r="B25" s="8">
        <v>3981.68</v>
      </c>
      <c r="C25" s="5"/>
      <c r="D25" s="8">
        <v>3981.68</v>
      </c>
    </row>
    <row r="26" spans="1:4" s="4" customFormat="1" ht="13.2" x14ac:dyDescent="0.25">
      <c r="A26" s="14" t="s">
        <v>60</v>
      </c>
      <c r="B26" s="5"/>
      <c r="C26" s="9">
        <v>407.81</v>
      </c>
      <c r="D26" s="9">
        <v>407.81</v>
      </c>
    </row>
    <row r="27" spans="1:4" s="4" customFormat="1" ht="13.2" x14ac:dyDescent="0.25">
      <c r="A27" s="19" t="s">
        <v>10</v>
      </c>
      <c r="B27" s="5"/>
      <c r="C27" s="9">
        <v>407.81</v>
      </c>
      <c r="D27" s="9">
        <v>407.81</v>
      </c>
    </row>
    <row r="28" spans="1:4" s="4" customFormat="1" ht="13.2" x14ac:dyDescent="0.25">
      <c r="A28" s="19" t="s">
        <v>12</v>
      </c>
      <c r="B28" s="5"/>
      <c r="C28" s="9">
        <v>407.81</v>
      </c>
      <c r="D28" s="9">
        <v>407.81</v>
      </c>
    </row>
    <row r="29" spans="1:4" s="4" customFormat="1" ht="13.2" x14ac:dyDescent="0.25">
      <c r="A29" s="14" t="s">
        <v>61</v>
      </c>
      <c r="B29" s="8">
        <v>2756.75</v>
      </c>
      <c r="C29" s="9">
        <v>683.25</v>
      </c>
      <c r="D29" s="8">
        <v>3440</v>
      </c>
    </row>
    <row r="30" spans="1:4" s="4" customFormat="1" ht="13.2" x14ac:dyDescent="0.25">
      <c r="A30" s="19" t="s">
        <v>10</v>
      </c>
      <c r="B30" s="8">
        <v>2756.75</v>
      </c>
      <c r="C30" s="9">
        <v>683.25</v>
      </c>
      <c r="D30" s="8">
        <v>3440</v>
      </c>
    </row>
    <row r="31" spans="1:4" s="4" customFormat="1" ht="13.2" x14ac:dyDescent="0.25">
      <c r="A31" s="19" t="s">
        <v>12</v>
      </c>
      <c r="B31" s="8">
        <v>2756.75</v>
      </c>
      <c r="C31" s="9">
        <v>683.25</v>
      </c>
      <c r="D31" s="8">
        <v>3440</v>
      </c>
    </row>
    <row r="32" spans="1:4" s="4" customFormat="1" ht="13.2" x14ac:dyDescent="0.25">
      <c r="A32" s="14" t="s">
        <v>62</v>
      </c>
      <c r="B32" s="5"/>
      <c r="C32" s="9">
        <v>547.45000000000005</v>
      </c>
      <c r="D32" s="9">
        <v>547.45000000000005</v>
      </c>
    </row>
    <row r="33" spans="1:4" s="4" customFormat="1" ht="13.2" x14ac:dyDescent="0.25">
      <c r="A33" s="19" t="s">
        <v>10</v>
      </c>
      <c r="B33" s="5"/>
      <c r="C33" s="9">
        <v>547.45000000000005</v>
      </c>
      <c r="D33" s="9">
        <v>547.45000000000005</v>
      </c>
    </row>
    <row r="34" spans="1:4" s="4" customFormat="1" ht="13.2" x14ac:dyDescent="0.25">
      <c r="A34" s="19" t="s">
        <v>12</v>
      </c>
      <c r="B34" s="5"/>
      <c r="C34" s="9">
        <v>547.45000000000005</v>
      </c>
      <c r="D34" s="9">
        <v>547.45000000000005</v>
      </c>
    </row>
    <row r="35" spans="1:4" s="4" customFormat="1" ht="26.4" x14ac:dyDescent="0.25">
      <c r="A35" s="14" t="s">
        <v>63</v>
      </c>
      <c r="B35" s="5"/>
      <c r="C35" s="9">
        <v>75.7</v>
      </c>
      <c r="D35" s="9">
        <v>75.7</v>
      </c>
    </row>
    <row r="36" spans="1:4" s="4" customFormat="1" ht="13.2" x14ac:dyDescent="0.25">
      <c r="A36" s="19" t="s">
        <v>10</v>
      </c>
      <c r="B36" s="5"/>
      <c r="C36" s="9">
        <v>75.7</v>
      </c>
      <c r="D36" s="9">
        <v>75.7</v>
      </c>
    </row>
    <row r="37" spans="1:4" s="4" customFormat="1" ht="13.2" x14ac:dyDescent="0.25">
      <c r="A37" s="19" t="s">
        <v>12</v>
      </c>
      <c r="B37" s="5"/>
      <c r="C37" s="9">
        <v>75.7</v>
      </c>
      <c r="D37" s="9">
        <v>75.7</v>
      </c>
    </row>
    <row r="38" spans="1:4" s="4" customFormat="1" ht="13.2" x14ac:dyDescent="0.25">
      <c r="A38" s="39" t="s">
        <v>113</v>
      </c>
      <c r="B38" s="33">
        <v>0</v>
      </c>
      <c r="C38" s="33">
        <v>25000</v>
      </c>
      <c r="D38" s="33">
        <v>25000</v>
      </c>
    </row>
    <row r="39" spans="1:4" s="4" customFormat="1" ht="13.2" x14ac:dyDescent="0.25">
      <c r="A39" s="14" t="s">
        <v>58</v>
      </c>
      <c r="B39" s="8">
        <v>0</v>
      </c>
      <c r="C39" s="8">
        <v>25000</v>
      </c>
      <c r="D39" s="8">
        <v>25000</v>
      </c>
    </row>
    <row r="40" spans="1:4" s="4" customFormat="1" ht="13.2" x14ac:dyDescent="0.25">
      <c r="A40" s="19" t="s">
        <v>10</v>
      </c>
      <c r="B40" s="8">
        <v>0</v>
      </c>
      <c r="C40" s="8">
        <v>25000</v>
      </c>
      <c r="D40" s="8">
        <v>25000</v>
      </c>
    </row>
    <row r="41" spans="1:4" s="4" customFormat="1" ht="13.2" x14ac:dyDescent="0.25">
      <c r="A41" s="19" t="s">
        <v>12</v>
      </c>
      <c r="B41" s="8">
        <v>0</v>
      </c>
      <c r="C41" s="8">
        <v>25000</v>
      </c>
      <c r="D41" s="8">
        <v>25000</v>
      </c>
    </row>
    <row r="42" spans="1:4" s="29" customFormat="1" ht="13.2" x14ac:dyDescent="0.25">
      <c r="A42" s="32" t="s">
        <v>64</v>
      </c>
      <c r="B42" s="33">
        <v>40000</v>
      </c>
      <c r="C42" s="32"/>
      <c r="D42" s="33">
        <v>40000</v>
      </c>
    </row>
    <row r="43" spans="1:4" s="4" customFormat="1" ht="13.2" x14ac:dyDescent="0.25">
      <c r="A43" s="14" t="s">
        <v>59</v>
      </c>
      <c r="B43" s="8">
        <v>40000</v>
      </c>
      <c r="C43" s="5"/>
      <c r="D43" s="8">
        <v>40000</v>
      </c>
    </row>
    <row r="44" spans="1:4" s="4" customFormat="1" ht="13.2" x14ac:dyDescent="0.25">
      <c r="A44" s="19" t="s">
        <v>10</v>
      </c>
      <c r="B44" s="8">
        <v>36000</v>
      </c>
      <c r="C44" s="5"/>
      <c r="D44" s="8">
        <v>36000</v>
      </c>
    </row>
    <row r="45" spans="1:4" s="4" customFormat="1" ht="13.2" x14ac:dyDescent="0.25">
      <c r="A45" s="19" t="s">
        <v>14</v>
      </c>
      <c r="B45" s="8">
        <v>36000</v>
      </c>
      <c r="C45" s="5"/>
      <c r="D45" s="8">
        <v>36000</v>
      </c>
    </row>
    <row r="46" spans="1:4" s="4" customFormat="1" ht="13.2" x14ac:dyDescent="0.25">
      <c r="A46" s="19" t="s">
        <v>15</v>
      </c>
      <c r="B46" s="8">
        <v>4000</v>
      </c>
      <c r="C46" s="5"/>
      <c r="D46" s="8">
        <v>4000</v>
      </c>
    </row>
    <row r="47" spans="1:4" s="4" customFormat="1" ht="13.2" x14ac:dyDescent="0.25">
      <c r="A47" s="19" t="s">
        <v>16</v>
      </c>
      <c r="B47" s="8">
        <v>4000</v>
      </c>
      <c r="C47" s="5"/>
      <c r="D47" s="8">
        <v>4000</v>
      </c>
    </row>
    <row r="48" spans="1:4" s="29" customFormat="1" ht="13.2" x14ac:dyDescent="0.25">
      <c r="A48" s="32" t="s">
        <v>65</v>
      </c>
      <c r="B48" s="33">
        <v>152223.82</v>
      </c>
      <c r="C48" s="32"/>
      <c r="D48" s="33">
        <v>152223.82</v>
      </c>
    </row>
    <row r="49" spans="1:4" s="4" customFormat="1" ht="13.2" x14ac:dyDescent="0.25">
      <c r="A49" s="14" t="s">
        <v>59</v>
      </c>
      <c r="B49" s="8">
        <v>152223.82</v>
      </c>
      <c r="C49" s="5"/>
      <c r="D49" s="8">
        <v>152223.82</v>
      </c>
    </row>
    <row r="50" spans="1:4" s="4" customFormat="1" ht="13.2" x14ac:dyDescent="0.25">
      <c r="A50" s="19" t="s">
        <v>10</v>
      </c>
      <c r="B50" s="8">
        <v>152223.82</v>
      </c>
      <c r="C50" s="5"/>
      <c r="D50" s="8">
        <v>152223.82</v>
      </c>
    </row>
    <row r="51" spans="1:4" s="4" customFormat="1" ht="13.2" x14ac:dyDescent="0.25">
      <c r="A51" s="19" t="s">
        <v>12</v>
      </c>
      <c r="B51" s="8">
        <v>152223.82</v>
      </c>
      <c r="C51" s="5"/>
      <c r="D51" s="8">
        <v>152223.82</v>
      </c>
    </row>
    <row r="52" spans="1:4" s="4" customFormat="1" ht="13.2" x14ac:dyDescent="0.25">
      <c r="A52" s="30" t="s">
        <v>66</v>
      </c>
      <c r="B52" s="31">
        <v>190284.9</v>
      </c>
      <c r="C52" s="31">
        <v>33937.22</v>
      </c>
      <c r="D52" s="31">
        <v>224222.12</v>
      </c>
    </row>
    <row r="53" spans="1:4" s="29" customFormat="1" ht="13.2" x14ac:dyDescent="0.25">
      <c r="A53" s="32" t="s">
        <v>67</v>
      </c>
      <c r="B53" s="33">
        <v>96940.69</v>
      </c>
      <c r="C53" s="33">
        <v>20341</v>
      </c>
      <c r="D53" s="33">
        <v>117281.69</v>
      </c>
    </row>
    <row r="54" spans="1:4" s="4" customFormat="1" ht="13.2" x14ac:dyDescent="0.25">
      <c r="A54" s="14" t="s">
        <v>57</v>
      </c>
      <c r="B54" s="8">
        <v>20000</v>
      </c>
      <c r="C54" s="8">
        <v>20000</v>
      </c>
      <c r="D54" s="8">
        <v>40000</v>
      </c>
    </row>
    <row r="55" spans="1:4" s="4" customFormat="1" ht="13.2" x14ac:dyDescent="0.25">
      <c r="A55" s="19" t="s">
        <v>10</v>
      </c>
      <c r="B55" s="8">
        <v>20000</v>
      </c>
      <c r="C55" s="8">
        <v>20000</v>
      </c>
      <c r="D55" s="8">
        <v>40000</v>
      </c>
    </row>
    <row r="56" spans="1:4" s="4" customFormat="1" ht="13.2" x14ac:dyDescent="0.25">
      <c r="A56" s="19" t="s">
        <v>12</v>
      </c>
      <c r="B56" s="8">
        <v>20000</v>
      </c>
      <c r="C56" s="8">
        <v>20000</v>
      </c>
      <c r="D56" s="8">
        <v>40000</v>
      </c>
    </row>
    <row r="57" spans="1:4" s="4" customFormat="1" ht="13.2" x14ac:dyDescent="0.25">
      <c r="A57" s="14" t="s">
        <v>68</v>
      </c>
      <c r="B57" s="5"/>
      <c r="C57" s="9">
        <v>341</v>
      </c>
      <c r="D57" s="9">
        <v>341</v>
      </c>
    </row>
    <row r="58" spans="1:4" s="4" customFormat="1" ht="13.2" x14ac:dyDescent="0.25">
      <c r="A58" s="19" t="s">
        <v>10</v>
      </c>
      <c r="B58" s="5"/>
      <c r="C58" s="9">
        <v>341</v>
      </c>
      <c r="D58" s="9">
        <v>341</v>
      </c>
    </row>
    <row r="59" spans="1:4" s="4" customFormat="1" ht="13.2" x14ac:dyDescent="0.25">
      <c r="A59" s="19" t="s">
        <v>12</v>
      </c>
      <c r="B59" s="5"/>
      <c r="C59" s="9">
        <v>341</v>
      </c>
      <c r="D59" s="9">
        <v>341</v>
      </c>
    </row>
    <row r="60" spans="1:4" s="4" customFormat="1" ht="13.2" x14ac:dyDescent="0.25">
      <c r="A60" s="14" t="s">
        <v>59</v>
      </c>
      <c r="B60" s="8">
        <v>76940.69</v>
      </c>
      <c r="C60" s="5"/>
      <c r="D60" s="8">
        <v>76940.69</v>
      </c>
    </row>
    <row r="61" spans="1:4" s="4" customFormat="1" ht="13.2" x14ac:dyDescent="0.25">
      <c r="A61" s="19" t="s">
        <v>10</v>
      </c>
      <c r="B61" s="8">
        <v>76940.69</v>
      </c>
      <c r="C61" s="5"/>
      <c r="D61" s="8">
        <v>76940.69</v>
      </c>
    </row>
    <row r="62" spans="1:4" s="4" customFormat="1" ht="13.2" x14ac:dyDescent="0.25">
      <c r="A62" s="19" t="s">
        <v>11</v>
      </c>
      <c r="B62" s="8">
        <v>71563.97</v>
      </c>
      <c r="C62" s="5"/>
      <c r="D62" s="8">
        <v>71563.97</v>
      </c>
    </row>
    <row r="63" spans="1:4" s="4" customFormat="1" ht="13.2" x14ac:dyDescent="0.25">
      <c r="A63" s="19" t="s">
        <v>12</v>
      </c>
      <c r="B63" s="8">
        <v>5376.72</v>
      </c>
      <c r="C63" s="5"/>
      <c r="D63" s="8">
        <v>5376.72</v>
      </c>
    </row>
    <row r="64" spans="1:4" s="29" customFormat="1" ht="13.2" x14ac:dyDescent="0.25">
      <c r="A64" s="32" t="s">
        <v>69</v>
      </c>
      <c r="B64" s="33">
        <v>73810.3</v>
      </c>
      <c r="C64" s="33">
        <v>1277.5999999999999</v>
      </c>
      <c r="D64" s="33">
        <v>75087.899999999994</v>
      </c>
    </row>
    <row r="65" spans="1:4" s="4" customFormat="1" ht="13.2" x14ac:dyDescent="0.25">
      <c r="A65" s="19" t="s">
        <v>10</v>
      </c>
      <c r="B65" s="8">
        <v>34868.31</v>
      </c>
      <c r="C65" s="8">
        <v>6635.39</v>
      </c>
      <c r="D65" s="8">
        <v>41503.699999999997</v>
      </c>
    </row>
    <row r="66" spans="1:4" s="4" customFormat="1" ht="13.2" x14ac:dyDescent="0.25">
      <c r="A66" s="19" t="s">
        <v>11</v>
      </c>
      <c r="B66" s="8">
        <v>34868.31</v>
      </c>
      <c r="C66" s="8">
        <v>6635.39</v>
      </c>
      <c r="D66" s="8">
        <v>41503.699999999997</v>
      </c>
    </row>
    <row r="67" spans="1:4" s="4" customFormat="1" ht="13.2" x14ac:dyDescent="0.25">
      <c r="A67" s="19" t="s">
        <v>10</v>
      </c>
      <c r="B67" s="8">
        <v>6635.39</v>
      </c>
      <c r="C67" s="8">
        <v>-6635.39</v>
      </c>
      <c r="D67" s="5"/>
    </row>
    <row r="68" spans="1:4" s="4" customFormat="1" ht="13.2" x14ac:dyDescent="0.25">
      <c r="A68" s="19" t="s">
        <v>11</v>
      </c>
      <c r="B68" s="8">
        <v>6635.39</v>
      </c>
      <c r="C68" s="8">
        <v>-6635.39</v>
      </c>
      <c r="D68" s="5"/>
    </row>
    <row r="69" spans="1:4" s="4" customFormat="1" ht="13.2" x14ac:dyDescent="0.25">
      <c r="A69" s="14" t="s">
        <v>70</v>
      </c>
      <c r="B69" s="8">
        <v>2322.39</v>
      </c>
      <c r="C69" s="8">
        <v>2222.56</v>
      </c>
      <c r="D69" s="8">
        <v>4544.95</v>
      </c>
    </row>
    <row r="70" spans="1:4" s="4" customFormat="1" ht="13.2" x14ac:dyDescent="0.25">
      <c r="A70" s="19" t="s">
        <v>10</v>
      </c>
      <c r="B70" s="8">
        <v>2322.39</v>
      </c>
      <c r="C70" s="8">
        <v>2222.56</v>
      </c>
      <c r="D70" s="8">
        <v>4544.95</v>
      </c>
    </row>
    <row r="71" spans="1:4" s="4" customFormat="1" ht="13.2" x14ac:dyDescent="0.25">
      <c r="A71" s="19" t="s">
        <v>11</v>
      </c>
      <c r="B71" s="8">
        <v>2322.39</v>
      </c>
      <c r="C71" s="8">
        <v>2222.56</v>
      </c>
      <c r="D71" s="8">
        <v>4544.95</v>
      </c>
    </row>
    <row r="72" spans="1:4" s="4" customFormat="1" ht="26.4" x14ac:dyDescent="0.25">
      <c r="A72" s="14" t="s">
        <v>71</v>
      </c>
      <c r="B72" s="8">
        <v>29984.21</v>
      </c>
      <c r="C72" s="8">
        <v>-8524.9</v>
      </c>
      <c r="D72" s="8">
        <v>21459.31</v>
      </c>
    </row>
    <row r="73" spans="1:4" s="4" customFormat="1" ht="13.2" x14ac:dyDescent="0.25">
      <c r="A73" s="19" t="s">
        <v>10</v>
      </c>
      <c r="B73" s="8">
        <v>29984.21</v>
      </c>
      <c r="C73" s="8">
        <v>-8524.9</v>
      </c>
      <c r="D73" s="8">
        <v>21459.31</v>
      </c>
    </row>
    <row r="74" spans="1:4" s="4" customFormat="1" ht="13.2" x14ac:dyDescent="0.25">
      <c r="A74" s="19" t="s">
        <v>11</v>
      </c>
      <c r="B74" s="8">
        <v>22455.26</v>
      </c>
      <c r="C74" s="8">
        <v>-5373.98</v>
      </c>
      <c r="D74" s="8">
        <v>17081.28</v>
      </c>
    </row>
    <row r="75" spans="1:4" s="4" customFormat="1" ht="13.2" x14ac:dyDescent="0.25">
      <c r="A75" s="19" t="s">
        <v>12</v>
      </c>
      <c r="B75" s="8">
        <v>7528.95</v>
      </c>
      <c r="C75" s="8">
        <v>-3150.92</v>
      </c>
      <c r="D75" s="8">
        <v>4378.03</v>
      </c>
    </row>
    <row r="76" spans="1:4" s="4" customFormat="1" ht="26.4" x14ac:dyDescent="0.25">
      <c r="A76" s="14" t="s">
        <v>72</v>
      </c>
      <c r="B76" s="5"/>
      <c r="C76" s="8">
        <v>3285.68</v>
      </c>
      <c r="D76" s="8">
        <v>3285.68</v>
      </c>
    </row>
    <row r="77" spans="1:4" s="4" customFormat="1" ht="13.2" x14ac:dyDescent="0.25">
      <c r="A77" s="19" t="s">
        <v>10</v>
      </c>
      <c r="B77" s="5"/>
      <c r="C77" s="8">
        <v>3285.68</v>
      </c>
      <c r="D77" s="8">
        <v>3285.68</v>
      </c>
    </row>
    <row r="78" spans="1:4" s="4" customFormat="1" ht="13.2" x14ac:dyDescent="0.25">
      <c r="A78" s="19" t="s">
        <v>11</v>
      </c>
      <c r="B78" s="5"/>
      <c r="C78" s="8">
        <v>3285.68</v>
      </c>
      <c r="D78" s="8">
        <v>3285.68</v>
      </c>
    </row>
    <row r="79" spans="1:4" s="4" customFormat="1" ht="26.4" x14ac:dyDescent="0.25">
      <c r="A79" s="14" t="s">
        <v>73</v>
      </c>
      <c r="B79" s="5"/>
      <c r="C79" s="8">
        <v>4294.26</v>
      </c>
      <c r="D79" s="8">
        <v>4294.26</v>
      </c>
    </row>
    <row r="80" spans="1:4" s="4" customFormat="1" ht="13.2" x14ac:dyDescent="0.25">
      <c r="A80" s="19" t="s">
        <v>10</v>
      </c>
      <c r="B80" s="5"/>
      <c r="C80" s="8">
        <v>4294.26</v>
      </c>
      <c r="D80" s="8">
        <v>4294.26</v>
      </c>
    </row>
    <row r="81" spans="1:4" s="4" customFormat="1" ht="13.2" x14ac:dyDescent="0.25">
      <c r="A81" s="19" t="s">
        <v>11</v>
      </c>
      <c r="B81" s="5"/>
      <c r="C81" s="8">
        <v>2165.64</v>
      </c>
      <c r="D81" s="8">
        <v>2165.64</v>
      </c>
    </row>
    <row r="82" spans="1:4" s="4" customFormat="1" ht="13.2" x14ac:dyDescent="0.25">
      <c r="A82" s="19" t="s">
        <v>12</v>
      </c>
      <c r="B82" s="5"/>
      <c r="C82" s="8">
        <v>2128.62</v>
      </c>
      <c r="D82" s="8">
        <v>2128.62</v>
      </c>
    </row>
    <row r="83" spans="1:4" s="29" customFormat="1" ht="13.2" x14ac:dyDescent="0.25">
      <c r="A83" s="32" t="s">
        <v>74</v>
      </c>
      <c r="B83" s="33">
        <v>6460.28</v>
      </c>
      <c r="C83" s="33">
        <v>5886.92</v>
      </c>
      <c r="D83" s="33">
        <v>12347.2</v>
      </c>
    </row>
    <row r="84" spans="1:4" s="4" customFormat="1" ht="13.2" x14ac:dyDescent="0.25">
      <c r="A84" s="19" t="s">
        <v>10</v>
      </c>
      <c r="B84" s="8">
        <v>2100</v>
      </c>
      <c r="C84" s="8">
        <v>1400</v>
      </c>
      <c r="D84" s="8">
        <v>3500</v>
      </c>
    </row>
    <row r="85" spans="1:4" s="4" customFormat="1" ht="13.2" x14ac:dyDescent="0.25">
      <c r="A85" s="19" t="s">
        <v>12</v>
      </c>
      <c r="B85" s="8">
        <v>2100</v>
      </c>
      <c r="C85" s="8">
        <v>1400</v>
      </c>
      <c r="D85" s="8">
        <v>3500</v>
      </c>
    </row>
    <row r="86" spans="1:4" s="4" customFormat="1" ht="13.2" x14ac:dyDescent="0.25">
      <c r="A86" s="19" t="s">
        <v>15</v>
      </c>
      <c r="B86" s="9">
        <v>100</v>
      </c>
      <c r="C86" s="5"/>
      <c r="D86" s="9">
        <v>100</v>
      </c>
    </row>
    <row r="87" spans="1:4" s="4" customFormat="1" ht="13.2" x14ac:dyDescent="0.25">
      <c r="A87" s="19" t="s">
        <v>16</v>
      </c>
      <c r="B87" s="9">
        <v>100</v>
      </c>
      <c r="C87" s="5"/>
      <c r="D87" s="9">
        <v>100</v>
      </c>
    </row>
    <row r="88" spans="1:4" s="4" customFormat="1" ht="13.2" x14ac:dyDescent="0.25">
      <c r="A88" s="14" t="s">
        <v>59</v>
      </c>
      <c r="B88" s="8">
        <v>4260.28</v>
      </c>
      <c r="C88" s="5"/>
      <c r="D88" s="8">
        <v>4260.28</v>
      </c>
    </row>
    <row r="89" spans="1:4" s="4" customFormat="1" ht="13.2" x14ac:dyDescent="0.25">
      <c r="A89" s="19" t="s">
        <v>10</v>
      </c>
      <c r="B89" s="8">
        <v>3580.28</v>
      </c>
      <c r="C89" s="5"/>
      <c r="D89" s="8">
        <v>3580.28</v>
      </c>
    </row>
    <row r="90" spans="1:4" s="4" customFormat="1" ht="13.2" x14ac:dyDescent="0.25">
      <c r="A90" s="19" t="s">
        <v>12</v>
      </c>
      <c r="B90" s="8">
        <v>3580.28</v>
      </c>
      <c r="C90" s="5"/>
      <c r="D90" s="8">
        <v>3580.28</v>
      </c>
    </row>
    <row r="91" spans="1:4" s="4" customFormat="1" ht="13.2" x14ac:dyDescent="0.25">
      <c r="A91" s="19" t="s">
        <v>15</v>
      </c>
      <c r="B91" s="9">
        <v>680</v>
      </c>
      <c r="C91" s="5"/>
      <c r="D91" s="9">
        <v>680</v>
      </c>
    </row>
    <row r="92" spans="1:4" s="4" customFormat="1" ht="13.2" x14ac:dyDescent="0.25">
      <c r="A92" s="19" t="s">
        <v>16</v>
      </c>
      <c r="B92" s="9">
        <v>680</v>
      </c>
      <c r="C92" s="5"/>
      <c r="D92" s="9">
        <v>680</v>
      </c>
    </row>
    <row r="93" spans="1:4" s="4" customFormat="1" ht="13.2" x14ac:dyDescent="0.25">
      <c r="A93" s="14" t="s">
        <v>60</v>
      </c>
      <c r="B93" s="5"/>
      <c r="C93" s="8">
        <v>4486.92</v>
      </c>
      <c r="D93" s="8">
        <v>4486.92</v>
      </c>
    </row>
    <row r="94" spans="1:4" s="4" customFormat="1" ht="13.2" x14ac:dyDescent="0.25">
      <c r="A94" s="19" t="s">
        <v>10</v>
      </c>
      <c r="B94" s="5"/>
      <c r="C94" s="8">
        <v>3850.92</v>
      </c>
      <c r="D94" s="8">
        <v>3850.92</v>
      </c>
    </row>
    <row r="95" spans="1:4" s="4" customFormat="1" ht="13.2" x14ac:dyDescent="0.25">
      <c r="A95" s="19" t="s">
        <v>12</v>
      </c>
      <c r="B95" s="5"/>
      <c r="C95" s="8">
        <v>3850.92</v>
      </c>
      <c r="D95" s="8">
        <v>3850.92</v>
      </c>
    </row>
    <row r="96" spans="1:4" s="4" customFormat="1" ht="13.2" x14ac:dyDescent="0.25">
      <c r="A96" s="19" t="s">
        <v>15</v>
      </c>
      <c r="B96" s="5"/>
      <c r="C96" s="9">
        <v>636</v>
      </c>
      <c r="D96" s="9">
        <v>636</v>
      </c>
    </row>
    <row r="97" spans="1:4" s="4" customFormat="1" ht="13.2" x14ac:dyDescent="0.25">
      <c r="A97" s="19" t="s">
        <v>16</v>
      </c>
      <c r="B97" s="5"/>
      <c r="C97" s="9">
        <v>636</v>
      </c>
      <c r="D97" s="9">
        <v>636</v>
      </c>
    </row>
    <row r="98" spans="1:4" s="29" customFormat="1" ht="13.2" x14ac:dyDescent="0.25">
      <c r="A98" s="32" t="s">
        <v>75</v>
      </c>
      <c r="B98" s="32"/>
      <c r="C98" s="33">
        <v>6067.63</v>
      </c>
      <c r="D98" s="33">
        <v>6067.63</v>
      </c>
    </row>
    <row r="99" spans="1:4" s="4" customFormat="1" ht="13.2" x14ac:dyDescent="0.25">
      <c r="A99" s="14" t="s">
        <v>59</v>
      </c>
      <c r="B99" s="5"/>
      <c r="C99" s="8">
        <v>6067.63</v>
      </c>
      <c r="D99" s="8">
        <v>6067.63</v>
      </c>
    </row>
    <row r="100" spans="1:4" s="4" customFormat="1" ht="13.2" x14ac:dyDescent="0.25">
      <c r="A100" s="19" t="s">
        <v>10</v>
      </c>
      <c r="B100" s="5"/>
      <c r="C100" s="8">
        <v>2800</v>
      </c>
      <c r="D100" s="8">
        <v>2800</v>
      </c>
    </row>
    <row r="101" spans="1:4" s="4" customFormat="1" ht="13.2" x14ac:dyDescent="0.25">
      <c r="A101" s="19" t="s">
        <v>12</v>
      </c>
      <c r="B101" s="5"/>
      <c r="C101" s="8">
        <v>2800</v>
      </c>
      <c r="D101" s="8">
        <v>2800</v>
      </c>
    </row>
    <row r="102" spans="1:4" s="4" customFormat="1" ht="13.2" x14ac:dyDescent="0.25">
      <c r="A102" s="19" t="s">
        <v>15</v>
      </c>
      <c r="B102" s="5"/>
      <c r="C102" s="8">
        <v>3267.63</v>
      </c>
      <c r="D102" s="8">
        <v>3267.63</v>
      </c>
    </row>
    <row r="103" spans="1:4" s="4" customFormat="1" ht="13.2" x14ac:dyDescent="0.25">
      <c r="A103" s="19" t="s">
        <v>16</v>
      </c>
      <c r="B103" s="5"/>
      <c r="C103" s="8">
        <v>3267.63</v>
      </c>
      <c r="D103" s="8">
        <v>3267.63</v>
      </c>
    </row>
    <row r="104" spans="1:4" s="29" customFormat="1" ht="13.2" x14ac:dyDescent="0.25">
      <c r="A104" s="32" t="s">
        <v>76</v>
      </c>
      <c r="B104" s="33">
        <v>9323.6299999999992</v>
      </c>
      <c r="C104" s="33">
        <v>-1654.43</v>
      </c>
      <c r="D104" s="33">
        <v>7669.2</v>
      </c>
    </row>
    <row r="105" spans="1:4" s="4" customFormat="1" ht="26.4" x14ac:dyDescent="0.25">
      <c r="A105" s="14" t="s">
        <v>77</v>
      </c>
      <c r="B105" s="9">
        <v>443.98</v>
      </c>
      <c r="C105" s="9">
        <v>-78.78</v>
      </c>
      <c r="D105" s="9">
        <v>365.2</v>
      </c>
    </row>
    <row r="106" spans="1:4" s="4" customFormat="1" ht="13.2" x14ac:dyDescent="0.25">
      <c r="A106" s="19" t="s">
        <v>10</v>
      </c>
      <c r="B106" s="9">
        <v>443.98</v>
      </c>
      <c r="C106" s="9">
        <v>-78.78</v>
      </c>
      <c r="D106" s="9">
        <v>365.2</v>
      </c>
    </row>
    <row r="107" spans="1:4" s="4" customFormat="1" ht="13.2" x14ac:dyDescent="0.25">
      <c r="A107" s="19" t="s">
        <v>12</v>
      </c>
      <c r="B107" s="9">
        <v>443.98</v>
      </c>
      <c r="C107" s="9">
        <v>-78.78</v>
      </c>
      <c r="D107" s="9">
        <v>365.2</v>
      </c>
    </row>
    <row r="108" spans="1:4" s="4" customFormat="1" ht="13.2" x14ac:dyDescent="0.25">
      <c r="A108" s="14" t="s">
        <v>78</v>
      </c>
      <c r="B108" s="8">
        <v>8879.65</v>
      </c>
      <c r="C108" s="8">
        <v>-1575.65</v>
      </c>
      <c r="D108" s="8">
        <v>7304</v>
      </c>
    </row>
    <row r="109" spans="1:4" s="4" customFormat="1" ht="26.4" x14ac:dyDescent="0.25">
      <c r="A109" s="14" t="s">
        <v>79</v>
      </c>
      <c r="B109" s="8">
        <v>8879.65</v>
      </c>
      <c r="C109" s="8">
        <v>-1575.65</v>
      </c>
      <c r="D109" s="8">
        <v>7304</v>
      </c>
    </row>
    <row r="110" spans="1:4" s="4" customFormat="1" ht="13.2" x14ac:dyDescent="0.25">
      <c r="A110" s="19" t="s">
        <v>10</v>
      </c>
      <c r="B110" s="8">
        <v>8879.65</v>
      </c>
      <c r="C110" s="8">
        <v>-1575.65</v>
      </c>
      <c r="D110" s="8">
        <v>7304</v>
      </c>
    </row>
    <row r="111" spans="1:4" s="4" customFormat="1" ht="13.2" x14ac:dyDescent="0.25">
      <c r="A111" s="19" t="s">
        <v>12</v>
      </c>
      <c r="B111" s="8">
        <v>8879.65</v>
      </c>
      <c r="C111" s="8">
        <v>-1575.65</v>
      </c>
      <c r="D111" s="8">
        <v>7304</v>
      </c>
    </row>
    <row r="112" spans="1:4" s="29" customFormat="1" ht="13.2" x14ac:dyDescent="0.25">
      <c r="A112" s="32" t="s">
        <v>80</v>
      </c>
      <c r="B112" s="33">
        <v>3750</v>
      </c>
      <c r="C112" s="34">
        <v>529</v>
      </c>
      <c r="D112" s="33">
        <v>4279</v>
      </c>
    </row>
    <row r="113" spans="1:4" s="4" customFormat="1" ht="13.2" x14ac:dyDescent="0.25">
      <c r="A113" s="19" t="s">
        <v>10</v>
      </c>
      <c r="B113" s="8">
        <v>3750</v>
      </c>
      <c r="C113" s="9">
        <v>529</v>
      </c>
      <c r="D113" s="8">
        <v>4279</v>
      </c>
    </row>
    <row r="114" spans="1:4" s="4" customFormat="1" ht="13.2" x14ac:dyDescent="0.25">
      <c r="A114" s="19" t="s">
        <v>12</v>
      </c>
      <c r="B114" s="8">
        <v>3750</v>
      </c>
      <c r="C114" s="9">
        <v>529</v>
      </c>
      <c r="D114" s="8">
        <v>4279</v>
      </c>
    </row>
    <row r="115" spans="1:4" s="4" customFormat="1" ht="13.2" x14ac:dyDescent="0.25">
      <c r="A115" s="38" t="s">
        <v>112</v>
      </c>
      <c r="B115" s="33">
        <v>0</v>
      </c>
      <c r="C115" s="33">
        <v>1489.5</v>
      </c>
      <c r="D115" s="33">
        <v>1489.5</v>
      </c>
    </row>
    <row r="116" spans="1:4" s="4" customFormat="1" ht="13.2" x14ac:dyDescent="0.25">
      <c r="A116" s="14" t="s">
        <v>111</v>
      </c>
      <c r="B116" s="8">
        <v>0</v>
      </c>
      <c r="C116" s="8">
        <v>1489.5</v>
      </c>
      <c r="D116" s="8">
        <v>1489.5</v>
      </c>
    </row>
    <row r="117" spans="1:4" s="4" customFormat="1" ht="13.2" x14ac:dyDescent="0.25">
      <c r="A117" s="19" t="s">
        <v>110</v>
      </c>
      <c r="B117" s="8">
        <v>0</v>
      </c>
      <c r="C117" s="8">
        <v>1489.5</v>
      </c>
      <c r="D117" s="8">
        <v>1489.5</v>
      </c>
    </row>
    <row r="118" spans="1:4" s="4" customFormat="1" ht="13.2" x14ac:dyDescent="0.25">
      <c r="A118" s="30" t="s">
        <v>81</v>
      </c>
      <c r="B118" s="31">
        <v>5663.61</v>
      </c>
      <c r="C118" s="30"/>
      <c r="D118" s="31">
        <v>5663.61</v>
      </c>
    </row>
    <row r="119" spans="1:4" s="29" customFormat="1" ht="13.2" x14ac:dyDescent="0.25">
      <c r="A119" s="32" t="s">
        <v>82</v>
      </c>
      <c r="B119" s="33">
        <v>5663.61</v>
      </c>
      <c r="C119" s="32"/>
      <c r="D119" s="33">
        <v>5663.61</v>
      </c>
    </row>
    <row r="120" spans="1:4" s="4" customFormat="1" ht="13.2" x14ac:dyDescent="0.25">
      <c r="A120" s="14" t="s">
        <v>59</v>
      </c>
      <c r="B120" s="8">
        <v>5663.61</v>
      </c>
      <c r="C120" s="5"/>
      <c r="D120" s="8">
        <v>5663.61</v>
      </c>
    </row>
    <row r="121" spans="1:4" s="4" customFormat="1" ht="13.2" x14ac:dyDescent="0.25">
      <c r="A121" s="19" t="s">
        <v>10</v>
      </c>
      <c r="B121" s="8">
        <v>5663.61</v>
      </c>
      <c r="C121" s="5"/>
      <c r="D121" s="8">
        <v>5663.61</v>
      </c>
    </row>
    <row r="122" spans="1:4" s="4" customFormat="1" ht="13.2" x14ac:dyDescent="0.25">
      <c r="A122" s="19" t="s">
        <v>12</v>
      </c>
      <c r="B122" s="8">
        <v>5663.61</v>
      </c>
      <c r="C122" s="5"/>
      <c r="D122" s="8">
        <v>5663.61</v>
      </c>
    </row>
    <row r="123" spans="1:4" s="4" customFormat="1" ht="13.2" x14ac:dyDescent="0.25">
      <c r="A123" s="30" t="s">
        <v>83</v>
      </c>
      <c r="B123" s="35">
        <v>530.89</v>
      </c>
      <c r="C123" s="31">
        <f>C124</f>
        <v>11948.91</v>
      </c>
      <c r="D123" s="31">
        <f>D124</f>
        <v>12479.8</v>
      </c>
    </row>
    <row r="124" spans="1:4" s="29" customFormat="1" ht="13.2" x14ac:dyDescent="0.25">
      <c r="A124" s="32" t="s">
        <v>84</v>
      </c>
      <c r="B124" s="34">
        <v>530.89</v>
      </c>
      <c r="C124" s="33">
        <f>C125+C128+C131+C134+C137</f>
        <v>11948.91</v>
      </c>
      <c r="D124" s="33">
        <f>D125+D128+D131+D134+D137</f>
        <v>12479.8</v>
      </c>
    </row>
    <row r="125" spans="1:4" s="29" customFormat="1" ht="13.2" x14ac:dyDescent="0.25">
      <c r="A125" s="14" t="s">
        <v>58</v>
      </c>
      <c r="B125" s="40">
        <v>0</v>
      </c>
      <c r="C125" s="40">
        <v>3450</v>
      </c>
      <c r="D125" s="40">
        <v>3450</v>
      </c>
    </row>
    <row r="126" spans="1:4" s="29" customFormat="1" ht="13.2" x14ac:dyDescent="0.25">
      <c r="A126" s="19" t="s">
        <v>15</v>
      </c>
      <c r="B126" s="40">
        <v>0</v>
      </c>
      <c r="C126" s="40">
        <v>3450</v>
      </c>
      <c r="D126" s="40">
        <v>3450</v>
      </c>
    </row>
    <row r="127" spans="1:4" s="29" customFormat="1" ht="13.2" x14ac:dyDescent="0.25">
      <c r="A127" s="19" t="s">
        <v>16</v>
      </c>
      <c r="B127" s="40">
        <v>0</v>
      </c>
      <c r="C127" s="40">
        <v>3450</v>
      </c>
      <c r="D127" s="40">
        <v>3450</v>
      </c>
    </row>
    <row r="128" spans="1:4" s="4" customFormat="1" ht="13.2" x14ac:dyDescent="0.25">
      <c r="A128" s="14" t="s">
        <v>68</v>
      </c>
      <c r="B128" s="5"/>
      <c r="C128" s="8">
        <v>7303.49</v>
      </c>
      <c r="D128" s="8">
        <v>7303.49</v>
      </c>
    </row>
    <row r="129" spans="1:4" s="4" customFormat="1" ht="13.2" x14ac:dyDescent="0.25">
      <c r="A129" s="19" t="s">
        <v>15</v>
      </c>
      <c r="B129" s="5"/>
      <c r="C129" s="8">
        <v>7303.49</v>
      </c>
      <c r="D129" s="8">
        <v>7303.49</v>
      </c>
    </row>
    <row r="130" spans="1:4" s="4" customFormat="1" ht="13.2" x14ac:dyDescent="0.25">
      <c r="A130" s="19" t="s">
        <v>16</v>
      </c>
      <c r="B130" s="5"/>
      <c r="C130" s="8">
        <v>7303.49</v>
      </c>
      <c r="D130" s="8">
        <v>7303.49</v>
      </c>
    </row>
    <row r="131" spans="1:4" s="4" customFormat="1" ht="13.2" x14ac:dyDescent="0.25">
      <c r="A131" s="14" t="s">
        <v>59</v>
      </c>
      <c r="B131" s="9">
        <v>530.89</v>
      </c>
      <c r="C131" s="9">
        <v>300</v>
      </c>
      <c r="D131" s="9">
        <v>830.89</v>
      </c>
    </row>
    <row r="132" spans="1:4" s="4" customFormat="1" ht="13.2" x14ac:dyDescent="0.25">
      <c r="A132" s="19" t="s">
        <v>15</v>
      </c>
      <c r="B132" s="9">
        <v>530.89</v>
      </c>
      <c r="C132" s="9">
        <v>300</v>
      </c>
      <c r="D132" s="9">
        <v>830.89</v>
      </c>
    </row>
    <row r="133" spans="1:4" s="4" customFormat="1" ht="13.2" x14ac:dyDescent="0.25">
      <c r="A133" s="19" t="s">
        <v>16</v>
      </c>
      <c r="B133" s="9">
        <v>530.89</v>
      </c>
      <c r="C133" s="9">
        <v>300</v>
      </c>
      <c r="D133" s="9">
        <v>830.89</v>
      </c>
    </row>
    <row r="134" spans="1:4" s="4" customFormat="1" ht="13.2" x14ac:dyDescent="0.25">
      <c r="A134" s="14" t="s">
        <v>60</v>
      </c>
      <c r="B134" s="5"/>
      <c r="C134" s="9">
        <v>47.78</v>
      </c>
      <c r="D134" s="9">
        <v>47.78</v>
      </c>
    </row>
    <row r="135" spans="1:4" s="4" customFormat="1" ht="13.2" x14ac:dyDescent="0.25">
      <c r="A135" s="19" t="s">
        <v>15</v>
      </c>
      <c r="B135" s="5"/>
      <c r="C135" s="9">
        <v>47.78</v>
      </c>
      <c r="D135" s="9">
        <v>47.78</v>
      </c>
    </row>
    <row r="136" spans="1:4" s="4" customFormat="1" ht="13.2" x14ac:dyDescent="0.25">
      <c r="A136" s="19" t="s">
        <v>16</v>
      </c>
      <c r="B136" s="5"/>
      <c r="C136" s="9">
        <v>47.78</v>
      </c>
      <c r="D136" s="9">
        <v>47.78</v>
      </c>
    </row>
    <row r="137" spans="1:4" s="4" customFormat="1" ht="13.2" x14ac:dyDescent="0.25">
      <c r="A137" s="14" t="s">
        <v>62</v>
      </c>
      <c r="B137" s="5"/>
      <c r="C137" s="9">
        <v>847.64</v>
      </c>
      <c r="D137" s="9">
        <v>847.64</v>
      </c>
    </row>
    <row r="138" spans="1:4" s="4" customFormat="1" ht="13.2" x14ac:dyDescent="0.25">
      <c r="A138" s="19" t="s">
        <v>15</v>
      </c>
      <c r="B138" s="5"/>
      <c r="C138" s="9">
        <v>847.64</v>
      </c>
      <c r="D138" s="9">
        <v>847.64</v>
      </c>
    </row>
    <row r="139" spans="1:4" s="4" customFormat="1" ht="13.2" x14ac:dyDescent="0.25">
      <c r="A139" s="19" t="s">
        <v>16</v>
      </c>
      <c r="B139" s="5"/>
      <c r="C139" s="9">
        <v>847.64</v>
      </c>
      <c r="D139" s="9">
        <v>847.64</v>
      </c>
    </row>
  </sheetData>
  <mergeCells count="2">
    <mergeCell ref="A2:D2"/>
    <mergeCell ref="A3:D3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Ekonomska klasifikacija</vt:lpstr>
      <vt:lpstr>Izvori financiranja</vt:lpstr>
      <vt:lpstr>Funkcijska klasifikacija</vt:lpstr>
      <vt:lpstr>Račun financiranja ekonomska kl</vt:lpstr>
      <vt:lpstr>Račun financiranja funkcijska k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- IZMJENE I DOPUNE KONSOLIDIRANOG PRORAČUNA ZA 2024. GODINU</dc:title>
  <dc:creator>OŠ Ivana Rabljanina</dc:creator>
  <cp:lastModifiedBy>Gabrijela Ševerdija</cp:lastModifiedBy>
  <cp:lastPrinted>2024-04-18T10:36:58Z</cp:lastPrinted>
  <dcterms:created xsi:type="dcterms:W3CDTF">2024-04-18T08:42:03Z</dcterms:created>
  <dcterms:modified xsi:type="dcterms:W3CDTF">2024-06-29T18:23:54Z</dcterms:modified>
</cp:coreProperties>
</file>