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Ivana Rabljanina\Desktop\My Documents\PGŽ\FINANCIJSKI PLANOVI\FP 2024_2026\"/>
    </mc:Choice>
  </mc:AlternateContent>
  <bookViews>
    <workbookView xWindow="0" yWindow="0" windowWidth="28800" windowHeight="12330"/>
  </bookViews>
  <sheets>
    <sheet name="SAŽETAK" sheetId="10" r:id="rId1"/>
    <sheet name="Račun prihoda i rashoda" sheetId="14" r:id="rId2"/>
    <sheet name="Prihodi i rashodi po izvorima" sheetId="11" r:id="rId3"/>
    <sheet name="Rashodi prema funkcijskoj kl" sheetId="12" r:id="rId4"/>
    <sheet name="Račun financiranja" sheetId="6" r:id="rId5"/>
    <sheet name="Račun financiranja po izvorima" sheetId="9" r:id="rId6"/>
    <sheet name="Posebni dio" sheetId="1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4" l="1"/>
  <c r="E17" i="14"/>
  <c r="F17" i="14"/>
  <c r="G17" i="14"/>
  <c r="D11" i="14"/>
  <c r="E11" i="14"/>
  <c r="F11" i="14"/>
  <c r="G11" i="14"/>
  <c r="C11" i="14"/>
  <c r="C17" i="14" s="1"/>
  <c r="C25" i="11" l="1"/>
  <c r="D25" i="11"/>
  <c r="E25" i="11"/>
  <c r="F25" i="11"/>
  <c r="C11" i="11"/>
  <c r="D11" i="11"/>
  <c r="E11" i="11"/>
  <c r="F11" i="11"/>
  <c r="C21" i="11"/>
  <c r="D21" i="11"/>
  <c r="E21" i="11"/>
  <c r="F21" i="11"/>
  <c r="B21" i="11"/>
  <c r="C19" i="11"/>
  <c r="D19" i="11"/>
  <c r="E19" i="11"/>
  <c r="F19" i="11"/>
  <c r="B19" i="11"/>
  <c r="C16" i="11"/>
  <c r="D16" i="11"/>
  <c r="E16" i="11"/>
  <c r="F16" i="11"/>
  <c r="B16" i="11"/>
  <c r="C14" i="11"/>
  <c r="D14" i="11"/>
  <c r="E14" i="11"/>
  <c r="F14" i="11"/>
  <c r="B14" i="11"/>
  <c r="C12" i="11"/>
  <c r="D12" i="11"/>
  <c r="E12" i="11"/>
  <c r="F12" i="11"/>
  <c r="B12" i="11"/>
  <c r="E32" i="14"/>
  <c r="F32" i="14"/>
  <c r="G32" i="14"/>
  <c r="D32" i="14"/>
  <c r="E29" i="14"/>
  <c r="F29" i="14"/>
  <c r="G29" i="14"/>
  <c r="D29" i="14"/>
  <c r="E23" i="14"/>
  <c r="F23" i="14"/>
  <c r="G23" i="14"/>
  <c r="D23" i="14"/>
  <c r="B29" i="14"/>
  <c r="B23" i="14"/>
  <c r="B17" i="14"/>
  <c r="B11" i="14"/>
  <c r="B11" i="11" l="1"/>
  <c r="B25" i="11" s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J14" i="10" l="1"/>
  <c r="J22" i="10" s="1"/>
  <c r="J28" i="10" s="1"/>
  <c r="J29" i="10" s="1"/>
  <c r="I14" i="10"/>
  <c r="I22" i="10" s="1"/>
  <c r="I28" i="10" s="1"/>
  <c r="I29" i="10" s="1"/>
  <c r="H14" i="10"/>
  <c r="G14" i="10"/>
  <c r="G22" i="10" s="1"/>
  <c r="G28" i="10" s="1"/>
  <c r="G29" i="10" s="1"/>
  <c r="F14" i="10"/>
  <c r="F22" i="10" s="1"/>
  <c r="F28" i="10" s="1"/>
  <c r="H22" i="10"/>
  <c r="H28" i="10" s="1"/>
  <c r="H29" i="10" s="1"/>
</calcChain>
</file>

<file path=xl/sharedStrings.xml><?xml version="1.0" encoding="utf-8"?>
<sst xmlns="http://schemas.openxmlformats.org/spreadsheetml/2006/main" count="350" uniqueCount="130">
  <si>
    <t>PRIHODI UKUPNO</t>
  </si>
  <si>
    <t>RASHODI UKUPNO</t>
  </si>
  <si>
    <t>NETO FINANCIRANJE</t>
  </si>
  <si>
    <t xml:space="preserve">A. RAČUN PRIHODA I RASHODA </t>
  </si>
  <si>
    <t>Razred</t>
  </si>
  <si>
    <t>Skupina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</si>
  <si>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</si>
  <si>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</si>
  <si>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</si>
  <si>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</si>
  <si>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</si>
  <si>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</si>
  <si>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</si>
  <si>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</si>
  <si>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</si>
  <si>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</si>
  <si>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Naziv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</si>
  <si>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</si>
  <si>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</si>
  <si>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</si>
  <si>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</si>
  <si>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</si>
  <si>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</si>
  <si>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</si>
  <si>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</si>
  <si>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</si>
  <si>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</si>
  <si>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</si>
  <si>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</si>
  <si>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</si>
  <si>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</si>
  <si>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</si>
  <si>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</si>
  <si>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</si>
  <si>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</si>
  <si>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</si>
  <si>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</si>
  <si>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</si>
  <si>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</si>
  <si>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</si>
  <si>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</si>
  <si>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</si>
  <si>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</si>
  <si>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</si>
  <si>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</si>
  <si>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</si>
  <si>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</si>
  <si>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</si>
  <si>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</si>
  <si>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</si>
  <si>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</si>
  <si>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</si>
  <si>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</si>
  <si>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</si>
  <si>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</si>
  <si>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</si>
  <si>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</si>
  <si>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Oznaka</t>
  </si>
  <si>
    <t>Ostvarenje 2022.</t>
  </si>
  <si>
    <t>Plan 2024.</t>
  </si>
  <si>
    <t>Projekcija 2025.</t>
  </si>
  <si>
    <t>Projekcija 2026.</t>
  </si>
  <si>
    <t>A. RAČUN PRIHODA I RASHODA</t>
  </si>
  <si>
    <t>6 Prihodi poslovanja</t>
  </si>
  <si>
    <t>63 Pomoći iz inozemstva i od subjekata unutar općeg proračuna</t>
  </si>
  <si>
    <t>Izvor: 52 Pomoći - proračunski korisnici</t>
  </si>
  <si>
    <t>64 Prihodi od imovine</t>
  </si>
  <si>
    <t>Izvor: 32 Vlastiti prihodi - proračunski korisnici</t>
  </si>
  <si>
    <t>65 Prihodi od upravnih i administrativnih pristojbi, pristojbi po posebnim propisima i naknada</t>
  </si>
  <si>
    <t>Izvor: 43 Prihodi za posebne namjene - proračunski korisnici</t>
  </si>
  <si>
    <t>Izvor: 73 Prihodi od prodaje ili zamjene nefin. imov. i naknade štete s nalova osiguranja - prorač. korisnici</t>
  </si>
  <si>
    <t>66 Prihodi od prodaje proizvoda i robe te pruženih usluga i prihodi od donacija te povrati po protestiranim jamstvima</t>
  </si>
  <si>
    <t>Izvor: 62 Donacije - proračunski korisnici</t>
  </si>
  <si>
    <t>67 Prihodi iz nadležnog proračuna i od HZZO-a temeljem ugovornih obveza</t>
  </si>
  <si>
    <t>Izvor: 11 Opći prihodi i primici</t>
  </si>
  <si>
    <t>Izvor: 44 Prihodi za decentralizirane funkcije</t>
  </si>
  <si>
    <t>Izvor: 51 Pomoći</t>
  </si>
  <si>
    <t>SVEUKUPNO PRIHODI</t>
  </si>
  <si>
    <t>3 Rashodi poslovanja</t>
  </si>
  <si>
    <t>31 Rashodi za zaposlene</t>
  </si>
  <si>
    <t>Izvor: 58 Prenesena sredstva - pomoći</t>
  </si>
  <si>
    <t>32 Materijalni rashodi</t>
  </si>
  <si>
    <t>Izvor: 68 Prenesena sredstva - donacije</t>
  </si>
  <si>
    <t>34 Financijski rashodi</t>
  </si>
  <si>
    <t>36 Pomoći dane u inozemstvo i unutar općeg proračuna</t>
  </si>
  <si>
    <t>37 Naknade građanima i kućanstvima na temelju osiguranja i druge naknade</t>
  </si>
  <si>
    <t>4 Rashodi za nabavu nefinancijske imovine</t>
  </si>
  <si>
    <t>42 Rashodi za nabavu proizvedene dugotrajne imovine</t>
  </si>
  <si>
    <t>45 Rashodi za dodatna ulaganja na nefinancijskoj imovini</t>
  </si>
  <si>
    <t>Izvor: 18 Prenesena sredstva - opći prihodi i primici</t>
  </si>
  <si>
    <t>SVEUKUPNO RASHODI</t>
  </si>
  <si>
    <t>FINANCIJSKI PLAN OŠ IVANA RABLJANINA RAB
ZA 2024. I PROJEKCIJA ZA 2025. I 2026. GODINU</t>
  </si>
  <si>
    <t>Funk. klas: 0912 Osnovno obrazovanje</t>
  </si>
  <si>
    <t>Funk. klas: 0980 Usluge obrazovanja koje nisu drugdje svrstane</t>
  </si>
  <si>
    <t>FINANCIJSKI PLAN OŠ IVANA RABLJANINA RAB 
ZA 2024. I PROJEKCIJA ZA 2025. I 2026. GODINU</t>
  </si>
  <si>
    <t>SVEUKUPNO RASHODI I IZDACI</t>
  </si>
  <si>
    <t>RKP br.: 11105 OŠ IVANA RABLJANINA, RAB</t>
  </si>
  <si>
    <t>Program: 5301 Osnovnoškolsko obrazovanje</t>
  </si>
  <si>
    <t>A 530101 Osiguravanje uvjeta rada</t>
  </si>
  <si>
    <t>Izvor: 111 Porezni i ostali prihodi</t>
  </si>
  <si>
    <t>Izvor: 321 Vlastiti prihodi - proračunski korisnici</t>
  </si>
  <si>
    <t>Izvor: 431 Prihodi za posebne namjene - proračunski korisnici</t>
  </si>
  <si>
    <t>Izvor: 441 Prihodi za decentralizirane funkcije - OŠ</t>
  </si>
  <si>
    <t>Izvor: 521 Pomoći - proračunski korisnici</t>
  </si>
  <si>
    <t>Izvor: 582 Prenesena sredstva - pomoći - proračunski korisnici</t>
  </si>
  <si>
    <t>Izvor: 621 Donacije - proračunski korisnici</t>
  </si>
  <si>
    <t>Izvor: 682 Prenesena sredstva - donacije - proračunski korisnici</t>
  </si>
  <si>
    <t>T 530102 Investicijsko održavanje objekata i opreme</t>
  </si>
  <si>
    <t>A 530106 Nabava udžbenika za učenike OŠ</t>
  </si>
  <si>
    <t>A 530107 Prehrana za učenike u osnovnim školama</t>
  </si>
  <si>
    <t>Program: 5302 Unapređenje kvalitete odgojno obrazovnog sustava</t>
  </si>
  <si>
    <t>A 530202 Produženi boravak učenika-putnika</t>
  </si>
  <si>
    <t>A 530209 Sufinanciranje rada pomoćnika u nastavi</t>
  </si>
  <si>
    <t>Izvor: 116 Predfinanciranje EU projekata</t>
  </si>
  <si>
    <t>Izvor: 512 Pomoći iz državnog proračuna</t>
  </si>
  <si>
    <t>Izvor: 515 Pomoći za provođenje EU projekata</t>
  </si>
  <si>
    <t>Izvor: 581 Prenesena sredstva - pomoći</t>
  </si>
  <si>
    <t>A 530222 Programi školskog kurikuluma</t>
  </si>
  <si>
    <t>T 530232 EU projekti kod proračunskih korisnika - OŠ</t>
  </si>
  <si>
    <t>Izvor: 585 Prenesena sredstva - pomoći za provođenje EU projekata - proračunski korisnici</t>
  </si>
  <si>
    <t>A 530233 Projekt "Školska shema" - EU</t>
  </si>
  <si>
    <t>A 530239 Županijska škola plivanja</t>
  </si>
  <si>
    <t>Program: 5306 Obilježavanje postignuća učenika i nastavnika</t>
  </si>
  <si>
    <t>A 530604 Natjecanja i smotre</t>
  </si>
  <si>
    <t>Program: 5308 Kapitalna ulaganja u odgojno obrazovnu infrastrukturu</t>
  </si>
  <si>
    <t>K 530801 Opremanje ustanova školstva</t>
  </si>
  <si>
    <t>Izvor: 731 Prihodi od prodaje ili zamjene nefin. imov. i naknade štete s naslova osiguranja - prorač. korisnici</t>
  </si>
  <si>
    <t>K 530802 Rekonstrukcija i dogradnja OŠ Ivana Rabljanina Rab</t>
  </si>
  <si>
    <t>Izvor: 181 Prenesena sredstva - opći prihodi i primici</t>
  </si>
  <si>
    <t>Izvor: 511 Pomoći iz proračuna JLP(R)S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</si>
</sst>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FFFF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9" fillId="0" borderId="6" xfId="0" applyFont="1" applyBorder="1" applyAlignment="1">
      <alignment horizontal="center" vertical="center" wrapText="1" indent="1"/>
    </xf>
    <xf numFmtId="0" fontId="20" fillId="0" borderId="0" xfId="0" applyFont="1" applyAlignment="1">
      <alignment horizontal="left" indent="1"/>
    </xf>
    <xf numFmtId="0" fontId="21" fillId="5" borderId="7" xfId="0" applyFont="1" applyFill="1" applyBorder="1" applyAlignment="1">
      <alignment horizontal="left" wrapText="1" indent="1"/>
    </xf>
    <xf numFmtId="0" fontId="20" fillId="5" borderId="7" xfId="0" applyFont="1" applyFill="1" applyBorder="1" applyAlignment="1">
      <alignment horizontal="left" wrapText="1" indent="1"/>
    </xf>
    <xf numFmtId="0" fontId="20" fillId="5" borderId="0" xfId="0" applyFont="1" applyFill="1" applyAlignment="1">
      <alignment horizontal="left" indent="1"/>
    </xf>
    <xf numFmtId="4" fontId="21" fillId="5" borderId="7" xfId="0" applyNumberFormat="1" applyFont="1" applyFill="1" applyBorder="1" applyAlignment="1">
      <alignment horizontal="right" wrapText="1" indent="1"/>
    </xf>
    <xf numFmtId="0" fontId="21" fillId="5" borderId="7" xfId="0" applyFont="1" applyFill="1" applyBorder="1" applyAlignment="1">
      <alignment horizontal="right" wrapText="1" indent="1"/>
    </xf>
    <xf numFmtId="4" fontId="20" fillId="5" borderId="7" xfId="0" applyNumberFormat="1" applyFont="1" applyFill="1" applyBorder="1" applyAlignment="1">
      <alignment horizontal="right" wrapText="1" indent="1"/>
    </xf>
    <xf numFmtId="0" fontId="21" fillId="5" borderId="7" xfId="0" applyFont="1" applyFill="1" applyBorder="1" applyAlignment="1">
      <alignment horizontal="left" wrapText="1" indent="2"/>
    </xf>
    <xf numFmtId="0" fontId="22" fillId="5" borderId="7" xfId="0" applyFont="1" applyFill="1" applyBorder="1" applyAlignment="1">
      <alignment horizontal="left" wrapText="1" indent="3"/>
    </xf>
    <xf numFmtId="4" fontId="22" fillId="5" borderId="7" xfId="0" applyNumberFormat="1" applyFont="1" applyFill="1" applyBorder="1" applyAlignment="1">
      <alignment horizontal="right" wrapText="1" indent="1"/>
    </xf>
    <xf numFmtId="0" fontId="22" fillId="5" borderId="7" xfId="0" applyFont="1" applyFill="1" applyBorder="1" applyAlignment="1">
      <alignment horizontal="right" wrapText="1" indent="1"/>
    </xf>
    <xf numFmtId="0" fontId="20" fillId="5" borderId="7" xfId="0" applyFont="1" applyFill="1" applyBorder="1" applyAlignment="1">
      <alignment horizontal="right" wrapText="1" indent="1"/>
    </xf>
    <xf numFmtId="0" fontId="22" fillId="5" borderId="7" xfId="0" applyFont="1" applyFill="1" applyBorder="1" applyAlignment="1">
      <alignment horizontal="left" wrapText="1" indent="1"/>
    </xf>
    <xf numFmtId="0" fontId="23" fillId="0" borderId="0" xfId="0" applyFont="1" applyAlignment="1">
      <alignment horizontal="left" indent="1"/>
    </xf>
    <xf numFmtId="0" fontId="21" fillId="5" borderId="7" xfId="0" applyFont="1" applyFill="1" applyBorder="1" applyAlignment="1">
      <alignment horizontal="left" wrapText="1" indent="3"/>
    </xf>
    <xf numFmtId="0" fontId="5" fillId="0" borderId="0" xfId="0" applyNumberFormat="1" applyFont="1" applyFill="1" applyBorder="1" applyAlignment="1" applyProtection="1">
      <alignment vertical="center" wrapText="1"/>
    </xf>
    <xf numFmtId="0" fontId="21" fillId="5" borderId="7" xfId="0" applyFont="1" applyFill="1" applyBorder="1" applyAlignment="1">
      <alignment horizontal="left" wrapText="1" indent="4"/>
    </xf>
    <xf numFmtId="0" fontId="21" fillId="5" borderId="7" xfId="0" applyFont="1" applyFill="1" applyBorder="1" applyAlignment="1">
      <alignment horizontal="left" wrapText="1" indent="5"/>
    </xf>
    <xf numFmtId="0" fontId="24" fillId="2" borderId="7" xfId="0" applyFont="1" applyFill="1" applyBorder="1" applyAlignment="1">
      <alignment horizontal="left" wrapText="1" indent="1"/>
    </xf>
    <xf numFmtId="4" fontId="24" fillId="2" borderId="7" xfId="0" applyNumberFormat="1" applyFont="1" applyFill="1" applyBorder="1" applyAlignment="1">
      <alignment horizontal="right" wrapText="1" indent="1"/>
    </xf>
    <xf numFmtId="0" fontId="20" fillId="2" borderId="0" xfId="0" applyFont="1" applyFill="1" applyAlignment="1">
      <alignment horizontal="left" indent="1"/>
    </xf>
    <xf numFmtId="0" fontId="22" fillId="6" borderId="7" xfId="0" applyFont="1" applyFill="1" applyBorder="1" applyAlignment="1">
      <alignment horizontal="left" wrapText="1" indent="1"/>
    </xf>
    <xf numFmtId="4" fontId="22" fillId="6" borderId="7" xfId="0" applyNumberFormat="1" applyFont="1" applyFill="1" applyBorder="1" applyAlignment="1">
      <alignment horizontal="right" wrapText="1" indent="1"/>
    </xf>
    <xf numFmtId="0" fontId="22" fillId="3" borderId="7" xfId="0" applyFont="1" applyFill="1" applyBorder="1" applyAlignment="1">
      <alignment horizontal="left" wrapText="1" indent="2"/>
    </xf>
    <xf numFmtId="4" fontId="22" fillId="3" borderId="7" xfId="0" applyNumberFormat="1" applyFont="1" applyFill="1" applyBorder="1" applyAlignment="1">
      <alignment horizontal="right" wrapText="1" indent="1"/>
    </xf>
    <xf numFmtId="0" fontId="22" fillId="3" borderId="7" xfId="0" applyFont="1" applyFill="1" applyBorder="1" applyAlignment="1">
      <alignment horizontal="left" wrapText="1" indent="1"/>
    </xf>
    <xf numFmtId="0" fontId="22" fillId="3" borderId="7" xfId="0" applyFont="1" applyFill="1" applyBorder="1" applyAlignment="1">
      <alignment horizontal="right" wrapText="1" indent="1"/>
    </xf>
    <xf numFmtId="0" fontId="25" fillId="5" borderId="7" xfId="0" applyFont="1" applyFill="1" applyBorder="1" applyAlignment="1">
      <alignment horizontal="left" wrapText="1" indent="1"/>
    </xf>
    <xf numFmtId="4" fontId="26" fillId="5" borderId="7" xfId="0" applyNumberFormat="1" applyFont="1" applyFill="1" applyBorder="1" applyAlignment="1">
      <alignment horizontal="right" wrapText="1" indent="1"/>
    </xf>
    <xf numFmtId="0" fontId="26" fillId="5" borderId="7" xfId="0" applyFont="1" applyFill="1" applyBorder="1" applyAlignment="1">
      <alignment horizontal="right" wrapText="1" indent="1"/>
    </xf>
    <xf numFmtId="0" fontId="26" fillId="5" borderId="7" xfId="0" applyFont="1" applyFill="1" applyBorder="1" applyAlignment="1">
      <alignment horizontal="left" wrapText="1" indent="1"/>
    </xf>
    <xf numFmtId="0" fontId="21" fillId="0" borderId="6" xfId="0" applyFont="1" applyBorder="1" applyAlignment="1">
      <alignment horizontal="center" vertical="center" wrapText="1" indent="1"/>
    </xf>
    <xf numFmtId="4" fontId="27" fillId="2" borderId="7" xfId="0" applyNumberFormat="1" applyFont="1" applyFill="1" applyBorder="1" applyAlignment="1">
      <alignment horizontal="right" wrapText="1" indent="1"/>
    </xf>
    <xf numFmtId="4" fontId="25" fillId="6" borderId="7" xfId="0" applyNumberFormat="1" applyFont="1" applyFill="1" applyBorder="1" applyAlignment="1">
      <alignment horizontal="right" wrapText="1" indent="1"/>
    </xf>
    <xf numFmtId="4" fontId="25" fillId="3" borderId="7" xfId="0" applyNumberFormat="1" applyFont="1" applyFill="1" applyBorder="1" applyAlignment="1">
      <alignment horizontal="right" wrapText="1" indent="1"/>
    </xf>
    <xf numFmtId="0" fontId="25" fillId="3" borderId="7" xfId="0" applyFont="1" applyFill="1" applyBorder="1" applyAlignment="1">
      <alignment horizontal="left" wrapText="1" indent="1"/>
    </xf>
    <xf numFmtId="0" fontId="25" fillId="3" borderId="7" xfId="0" applyFont="1" applyFill="1" applyBorder="1" applyAlignment="1">
      <alignment horizontal="right" wrapText="1" indent="1"/>
    </xf>
    <xf numFmtId="0" fontId="13" fillId="0" borderId="0" xfId="0" applyFont="1" applyAlignment="1">
      <alignment horizontal="left" indent="1"/>
    </xf>
    <xf numFmtId="4" fontId="26" fillId="3" borderId="7" xfId="0" applyNumberFormat="1" applyFont="1" applyFill="1" applyBorder="1" applyAlignment="1">
      <alignment horizontal="right" wrapText="1" inden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0" fontId="21" fillId="7" borderId="7" xfId="0" applyFont="1" applyFill="1" applyBorder="1" applyAlignment="1">
      <alignment horizontal="left" wrapText="1" indent="1"/>
    </xf>
    <xf numFmtId="4" fontId="21" fillId="7" borderId="7" xfId="0" applyNumberFormat="1" applyFont="1" applyFill="1" applyBorder="1" applyAlignment="1">
      <alignment horizontal="right" wrapText="1" indent="1"/>
    </xf>
    <xf numFmtId="4" fontId="26" fillId="7" borderId="7" xfId="0" applyNumberFormat="1" applyFont="1" applyFill="1" applyBorder="1" applyAlignment="1">
      <alignment horizontal="right" wrapText="1" indent="1"/>
    </xf>
    <xf numFmtId="0" fontId="21" fillId="7" borderId="7" xfId="0" applyFont="1" applyFill="1" applyBorder="1" applyAlignment="1">
      <alignment horizontal="right" wrapText="1" indent="1"/>
    </xf>
    <xf numFmtId="0" fontId="26" fillId="7" borderId="7" xfId="0" applyFont="1" applyFill="1" applyBorder="1" applyAlignment="1">
      <alignment horizontal="right" wrapText="1" inden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13" workbookViewId="0">
      <selection activeCell="F35" sqref="F3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7" t="s">
        <v>94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107" t="s">
        <v>10</v>
      </c>
      <c r="B3" s="107"/>
      <c r="C3" s="107"/>
      <c r="D3" s="107"/>
      <c r="E3" s="107"/>
      <c r="F3" s="107"/>
      <c r="G3" s="107"/>
      <c r="H3" s="107"/>
      <c r="I3" s="120"/>
      <c r="J3" s="120"/>
    </row>
    <row r="4" spans="1:10" ht="18" x14ac:dyDescent="0.25">
      <c r="A4" s="22"/>
      <c r="B4" s="22"/>
      <c r="C4" s="22"/>
      <c r="D4" s="22"/>
      <c r="E4" s="22"/>
      <c r="F4" s="22"/>
      <c r="G4" s="22"/>
      <c r="H4" s="22"/>
      <c r="I4" s="5"/>
      <c r="J4" s="5"/>
    </row>
    <row r="5" spans="1:10" ht="15.75" x14ac:dyDescent="0.25">
      <c r="A5" s="107" t="s">
        <v>13</v>
      </c>
      <c r="B5" s="108"/>
      <c r="C5" s="108"/>
      <c r="D5" s="108"/>
      <c r="E5" s="108"/>
      <c r="F5" s="108"/>
      <c r="G5" s="108"/>
      <c r="H5" s="108"/>
      <c r="I5" s="108"/>
      <c r="J5" s="108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9" t="s">
        <v>21</v>
      </c>
    </row>
    <row r="7" spans="1:10" ht="25.5" x14ac:dyDescent="0.25">
      <c r="A7" s="25"/>
      <c r="B7" s="26"/>
      <c r="C7" s="26"/>
      <c r="D7" s="27"/>
      <c r="E7" s="28"/>
      <c r="F7" s="3" t="s">
        <v>22</v>
      </c>
      <c r="G7" s="3" t="s">
        <v>20</v>
      </c>
      <c r="H7" s="3" t="s">
        <v>30</v>
      </c>
      <c r="I7" s="3" t="s">
        <v>31</v>
      </c>
      <c r="J7" s="3" t="s">
        <v>32</v>
      </c>
    </row>
    <row r="8" spans="1:10" x14ac:dyDescent="0.25">
      <c r="A8" s="112" t="s">
        <v>0</v>
      </c>
      <c r="B8" s="106"/>
      <c r="C8" s="106"/>
      <c r="D8" s="106"/>
      <c r="E8" s="121"/>
      <c r="F8" s="93">
        <f>F9+F10</f>
        <v>2684646.55</v>
      </c>
      <c r="G8" s="93">
        <f t="shared" ref="G8:J8" si="0">G9+G10</f>
        <v>2551118.7799999998</v>
      </c>
      <c r="H8" s="93">
        <f t="shared" si="0"/>
        <v>2560880.48</v>
      </c>
      <c r="I8" s="93">
        <f t="shared" si="0"/>
        <v>2560880.48</v>
      </c>
      <c r="J8" s="93">
        <f t="shared" si="0"/>
        <v>2560880.48</v>
      </c>
    </row>
    <row r="9" spans="1:10" x14ac:dyDescent="0.25">
      <c r="A9" s="122" t="s">
        <v>24</v>
      </c>
      <c r="B9" s="123"/>
      <c r="C9" s="123"/>
      <c r="D9" s="123"/>
      <c r="E9" s="119"/>
      <c r="F9" s="90">
        <v>2684646.55</v>
      </c>
      <c r="G9" s="90">
        <v>2551118.7799999998</v>
      </c>
      <c r="H9" s="90">
        <v>2560880.48</v>
      </c>
      <c r="I9" s="90">
        <v>2560880.48</v>
      </c>
      <c r="J9" s="90">
        <v>2560880.48</v>
      </c>
    </row>
    <row r="10" spans="1:10" x14ac:dyDescent="0.25">
      <c r="A10" s="124" t="s">
        <v>25</v>
      </c>
      <c r="B10" s="119"/>
      <c r="C10" s="119"/>
      <c r="D10" s="119"/>
      <c r="E10" s="119"/>
      <c r="F10" s="90">
        <v>0</v>
      </c>
      <c r="G10" s="90">
        <v>0</v>
      </c>
      <c r="H10" s="90">
        <v>0</v>
      </c>
      <c r="I10" s="90">
        <v>0</v>
      </c>
      <c r="J10" s="90">
        <v>0</v>
      </c>
    </row>
    <row r="11" spans="1:10" x14ac:dyDescent="0.25">
      <c r="A11" s="30" t="s">
        <v>1</v>
      </c>
      <c r="B11" s="37"/>
      <c r="C11" s="37"/>
      <c r="D11" s="37"/>
      <c r="E11" s="37"/>
      <c r="F11" s="93">
        <f>F12+F13</f>
        <v>2787814.9099999997</v>
      </c>
      <c r="G11" s="93">
        <f t="shared" ref="G11:J11" si="1">G12+G13</f>
        <v>2570802.7799999998</v>
      </c>
      <c r="H11" s="93">
        <f t="shared" si="1"/>
        <v>2560880.48</v>
      </c>
      <c r="I11" s="93">
        <f t="shared" si="1"/>
        <v>2560880.48</v>
      </c>
      <c r="J11" s="93">
        <f t="shared" si="1"/>
        <v>2560880.48</v>
      </c>
    </row>
    <row r="12" spans="1:10" x14ac:dyDescent="0.25">
      <c r="A12" s="125" t="s">
        <v>26</v>
      </c>
      <c r="B12" s="123"/>
      <c r="C12" s="123"/>
      <c r="D12" s="123"/>
      <c r="E12" s="123"/>
      <c r="F12" s="90">
        <v>2163687.8199999998</v>
      </c>
      <c r="G12" s="90">
        <v>2557835.92</v>
      </c>
      <c r="H12" s="90">
        <v>2555569.59</v>
      </c>
      <c r="I12" s="90">
        <v>2555569.59</v>
      </c>
      <c r="J12" s="91">
        <v>2555569.59</v>
      </c>
    </row>
    <row r="13" spans="1:10" x14ac:dyDescent="0.25">
      <c r="A13" s="118" t="s">
        <v>27</v>
      </c>
      <c r="B13" s="119"/>
      <c r="C13" s="119"/>
      <c r="D13" s="119"/>
      <c r="E13" s="119"/>
      <c r="F13" s="92">
        <v>624127.09</v>
      </c>
      <c r="G13" s="92">
        <v>12966.86</v>
      </c>
      <c r="H13" s="92">
        <v>5310.89</v>
      </c>
      <c r="I13" s="92">
        <v>5310.89</v>
      </c>
      <c r="J13" s="91">
        <v>5310.89</v>
      </c>
    </row>
    <row r="14" spans="1:10" x14ac:dyDescent="0.25">
      <c r="A14" s="105" t="s">
        <v>49</v>
      </c>
      <c r="B14" s="106"/>
      <c r="C14" s="106"/>
      <c r="D14" s="106"/>
      <c r="E14" s="106"/>
      <c r="F14" s="93">
        <f>F8-F11</f>
        <v>-103168.35999999987</v>
      </c>
      <c r="G14" s="93">
        <f t="shared" ref="G14:J14" si="2">G8-G11</f>
        <v>-19684</v>
      </c>
      <c r="H14" s="93">
        <f t="shared" si="2"/>
        <v>0</v>
      </c>
      <c r="I14" s="93">
        <f t="shared" si="2"/>
        <v>0</v>
      </c>
      <c r="J14" s="93">
        <f t="shared" si="2"/>
        <v>0</v>
      </c>
    </row>
    <row r="15" spans="1:10" ht="18" x14ac:dyDescent="0.25">
      <c r="A15" s="22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75" x14ac:dyDescent="0.25">
      <c r="A16" s="107" t="s">
        <v>14</v>
      </c>
      <c r="B16" s="108"/>
      <c r="C16" s="108"/>
      <c r="D16" s="108"/>
      <c r="E16" s="108"/>
      <c r="F16" s="108"/>
      <c r="G16" s="108"/>
      <c r="H16" s="108"/>
      <c r="I16" s="108"/>
      <c r="J16" s="108"/>
    </row>
    <row r="17" spans="1:10" ht="18" x14ac:dyDescent="0.25">
      <c r="A17" s="22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25"/>
      <c r="B18" s="26"/>
      <c r="C18" s="26"/>
      <c r="D18" s="27"/>
      <c r="E18" s="28"/>
      <c r="F18" s="3" t="s">
        <v>22</v>
      </c>
      <c r="G18" s="3" t="s">
        <v>20</v>
      </c>
      <c r="H18" s="3" t="s">
        <v>30</v>
      </c>
      <c r="I18" s="3" t="s">
        <v>31</v>
      </c>
      <c r="J18" s="3" t="s">
        <v>32</v>
      </c>
    </row>
    <row r="19" spans="1:10" x14ac:dyDescent="0.25">
      <c r="A19" s="118" t="s">
        <v>28</v>
      </c>
      <c r="B19" s="119"/>
      <c r="C19" s="119"/>
      <c r="D19" s="119"/>
      <c r="E19" s="119"/>
      <c r="F19" s="92">
        <v>0</v>
      </c>
      <c r="G19" s="92">
        <v>0</v>
      </c>
      <c r="H19" s="92">
        <v>0</v>
      </c>
      <c r="I19" s="92">
        <v>0</v>
      </c>
      <c r="J19" s="91">
        <v>0</v>
      </c>
    </row>
    <row r="20" spans="1:10" x14ac:dyDescent="0.25">
      <c r="A20" s="118" t="s">
        <v>29</v>
      </c>
      <c r="B20" s="119"/>
      <c r="C20" s="119"/>
      <c r="D20" s="119"/>
      <c r="E20" s="119"/>
      <c r="F20" s="92">
        <v>0</v>
      </c>
      <c r="G20" s="92">
        <v>0</v>
      </c>
      <c r="H20" s="92">
        <v>0</v>
      </c>
      <c r="I20" s="92">
        <v>0</v>
      </c>
      <c r="J20" s="91">
        <v>0</v>
      </c>
    </row>
    <row r="21" spans="1:10" x14ac:dyDescent="0.25">
      <c r="A21" s="105" t="s">
        <v>2</v>
      </c>
      <c r="B21" s="106"/>
      <c r="C21" s="106"/>
      <c r="D21" s="106"/>
      <c r="E21" s="106"/>
      <c r="F21" s="93">
        <f>F19-F20</f>
        <v>0</v>
      </c>
      <c r="G21" s="93">
        <f t="shared" ref="G21:J21" si="3">G19-G20</f>
        <v>0</v>
      </c>
      <c r="H21" s="93">
        <f t="shared" si="3"/>
        <v>0</v>
      </c>
      <c r="I21" s="93">
        <f t="shared" si="3"/>
        <v>0</v>
      </c>
      <c r="J21" s="93">
        <f t="shared" si="3"/>
        <v>0</v>
      </c>
    </row>
    <row r="22" spans="1:10" x14ac:dyDescent="0.25">
      <c r="A22" s="105" t="s">
        <v>50</v>
      </c>
      <c r="B22" s="106"/>
      <c r="C22" s="106"/>
      <c r="D22" s="106"/>
      <c r="E22" s="106"/>
      <c r="F22" s="93">
        <f>F14+F21</f>
        <v>-103168.35999999987</v>
      </c>
      <c r="G22" s="93">
        <f t="shared" ref="G22:J22" si="4">G14+G21</f>
        <v>-19684</v>
      </c>
      <c r="H22" s="93">
        <f t="shared" si="4"/>
        <v>0</v>
      </c>
      <c r="I22" s="93">
        <f t="shared" si="4"/>
        <v>0</v>
      </c>
      <c r="J22" s="93">
        <f t="shared" si="4"/>
        <v>0</v>
      </c>
    </row>
    <row r="23" spans="1:10" ht="18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0" ht="15.75" x14ac:dyDescent="0.25">
      <c r="A24" s="107" t="s">
        <v>51</v>
      </c>
      <c r="B24" s="108"/>
      <c r="C24" s="108"/>
      <c r="D24" s="108"/>
      <c r="E24" s="108"/>
      <c r="F24" s="108"/>
      <c r="G24" s="108"/>
      <c r="H24" s="108"/>
      <c r="I24" s="108"/>
      <c r="J24" s="108"/>
    </row>
    <row r="25" spans="1:10" ht="15.75" x14ac:dyDescent="0.25">
      <c r="A25" s="35"/>
      <c r="B25" s="36"/>
      <c r="C25" s="36"/>
      <c r="D25" s="36"/>
      <c r="E25" s="36"/>
      <c r="F25" s="36"/>
      <c r="G25" s="36"/>
      <c r="H25" s="36"/>
      <c r="I25" s="36"/>
      <c r="J25" s="36"/>
    </row>
    <row r="26" spans="1:10" ht="25.5" x14ac:dyDescent="0.25">
      <c r="A26" s="25"/>
      <c r="B26" s="26"/>
      <c r="C26" s="26"/>
      <c r="D26" s="27"/>
      <c r="E26" s="28"/>
      <c r="F26" s="3" t="s">
        <v>22</v>
      </c>
      <c r="G26" s="3" t="s">
        <v>20</v>
      </c>
      <c r="H26" s="3" t="s">
        <v>30</v>
      </c>
      <c r="I26" s="3" t="s">
        <v>31</v>
      </c>
      <c r="J26" s="3" t="s">
        <v>32</v>
      </c>
    </row>
    <row r="27" spans="1:10" ht="15" customHeight="1" x14ac:dyDescent="0.25">
      <c r="A27" s="109" t="s">
        <v>52</v>
      </c>
      <c r="B27" s="110"/>
      <c r="C27" s="110"/>
      <c r="D27" s="110"/>
      <c r="E27" s="111"/>
      <c r="F27" s="94">
        <v>41742.18</v>
      </c>
      <c r="G27" s="94">
        <v>19684</v>
      </c>
      <c r="H27" s="94">
        <v>0</v>
      </c>
      <c r="I27" s="94">
        <v>0</v>
      </c>
      <c r="J27" s="95">
        <v>0</v>
      </c>
    </row>
    <row r="28" spans="1:10" ht="15" customHeight="1" x14ac:dyDescent="0.25">
      <c r="A28" s="105" t="s">
        <v>53</v>
      </c>
      <c r="B28" s="106"/>
      <c r="C28" s="106"/>
      <c r="D28" s="106"/>
      <c r="E28" s="106"/>
      <c r="F28" s="96">
        <f>F22+F27</f>
        <v>-61426.179999999869</v>
      </c>
      <c r="G28" s="96">
        <f t="shared" ref="G28:J28" si="5">G22+G27</f>
        <v>0</v>
      </c>
      <c r="H28" s="96">
        <f t="shared" si="5"/>
        <v>0</v>
      </c>
      <c r="I28" s="96">
        <f t="shared" si="5"/>
        <v>0</v>
      </c>
      <c r="J28" s="97">
        <f t="shared" si="5"/>
        <v>0</v>
      </c>
    </row>
    <row r="29" spans="1:10" ht="45" customHeight="1" x14ac:dyDescent="0.25">
      <c r="A29" s="112" t="s">
        <v>54</v>
      </c>
      <c r="B29" s="113"/>
      <c r="C29" s="113"/>
      <c r="D29" s="113"/>
      <c r="E29" s="114"/>
      <c r="F29" s="96">
        <v>19684</v>
      </c>
      <c r="G29" s="96">
        <f t="shared" ref="G29:J29" si="6">G14+G21+G27-G28</f>
        <v>0</v>
      </c>
      <c r="H29" s="96">
        <f t="shared" si="6"/>
        <v>0</v>
      </c>
      <c r="I29" s="96">
        <f t="shared" si="6"/>
        <v>0</v>
      </c>
      <c r="J29" s="97">
        <f t="shared" si="6"/>
        <v>0</v>
      </c>
    </row>
    <row r="30" spans="1:10" ht="15.75" x14ac:dyDescent="0.25">
      <c r="A30" s="38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5.75" x14ac:dyDescent="0.25">
      <c r="A31" s="115" t="s">
        <v>48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0" ht="18" x14ac:dyDescent="0.25">
      <c r="A32" s="40"/>
      <c r="B32" s="41"/>
      <c r="C32" s="41"/>
      <c r="D32" s="41"/>
      <c r="E32" s="41"/>
      <c r="F32" s="41"/>
      <c r="G32" s="41"/>
      <c r="H32" s="42"/>
      <c r="I32" s="42"/>
      <c r="J32" s="42"/>
    </row>
    <row r="33" spans="1:10" ht="25.5" x14ac:dyDescent="0.25">
      <c r="A33" s="43"/>
      <c r="B33" s="44"/>
      <c r="C33" s="44"/>
      <c r="D33" s="45"/>
      <c r="E33" s="46"/>
      <c r="F33" s="47" t="s">
        <v>22</v>
      </c>
      <c r="G33" s="47" t="s">
        <v>20</v>
      </c>
      <c r="H33" s="47" t="s">
        <v>30</v>
      </c>
      <c r="I33" s="47" t="s">
        <v>31</v>
      </c>
      <c r="J33" s="47" t="s">
        <v>32</v>
      </c>
    </row>
    <row r="34" spans="1:10" x14ac:dyDescent="0.25">
      <c r="A34" s="109" t="s">
        <v>52</v>
      </c>
      <c r="B34" s="110"/>
      <c r="C34" s="110"/>
      <c r="D34" s="110"/>
      <c r="E34" s="111"/>
      <c r="F34" s="94">
        <v>0</v>
      </c>
      <c r="G34" s="94">
        <f>F37</f>
        <v>0</v>
      </c>
      <c r="H34" s="94">
        <f>G37</f>
        <v>0</v>
      </c>
      <c r="I34" s="94">
        <f>H37</f>
        <v>0</v>
      </c>
      <c r="J34" s="95">
        <f>I37</f>
        <v>0</v>
      </c>
    </row>
    <row r="35" spans="1:10" ht="28.5" customHeight="1" x14ac:dyDescent="0.25">
      <c r="A35" s="109" t="s">
        <v>55</v>
      </c>
      <c r="B35" s="110"/>
      <c r="C35" s="110"/>
      <c r="D35" s="110"/>
      <c r="E35" s="111"/>
      <c r="F35" s="94">
        <v>0</v>
      </c>
      <c r="G35" s="94">
        <v>0</v>
      </c>
      <c r="H35" s="94">
        <v>0</v>
      </c>
      <c r="I35" s="94">
        <v>0</v>
      </c>
      <c r="J35" s="95">
        <v>0</v>
      </c>
    </row>
    <row r="36" spans="1:10" x14ac:dyDescent="0.25">
      <c r="A36" s="109" t="s">
        <v>56</v>
      </c>
      <c r="B36" s="116"/>
      <c r="C36" s="116"/>
      <c r="D36" s="116"/>
      <c r="E36" s="117"/>
      <c r="F36" s="94">
        <v>0</v>
      </c>
      <c r="G36" s="94">
        <v>0</v>
      </c>
      <c r="H36" s="94">
        <v>0</v>
      </c>
      <c r="I36" s="94">
        <v>0</v>
      </c>
      <c r="J36" s="95">
        <v>0</v>
      </c>
    </row>
    <row r="37" spans="1:10" ht="15" customHeight="1" x14ac:dyDescent="0.25">
      <c r="A37" s="105" t="s">
        <v>53</v>
      </c>
      <c r="B37" s="106"/>
      <c r="C37" s="106"/>
      <c r="D37" s="106"/>
      <c r="E37" s="106"/>
      <c r="F37" s="127">
        <f>F34-F35+F36</f>
        <v>0</v>
      </c>
      <c r="G37" s="127">
        <f t="shared" ref="G37:J37" si="7">G34-G35+G36</f>
        <v>0</v>
      </c>
      <c r="H37" s="127">
        <f t="shared" si="7"/>
        <v>0</v>
      </c>
      <c r="I37" s="127">
        <f t="shared" si="7"/>
        <v>0</v>
      </c>
      <c r="J37" s="128">
        <f t="shared" si="7"/>
        <v>0</v>
      </c>
    </row>
    <row r="38" spans="1:10" ht="17.25" customHeight="1" x14ac:dyDescent="0.25"/>
    <row r="39" spans="1:10" x14ac:dyDescent="0.25">
      <c r="A39" s="103" t="s">
        <v>23</v>
      </c>
      <c r="B39" s="104"/>
      <c r="C39" s="104"/>
      <c r="D39" s="104"/>
      <c r="E39" s="104"/>
      <c r="F39" s="104"/>
      <c r="G39" s="104"/>
      <c r="H39" s="104"/>
      <c r="I39" s="104"/>
      <c r="J39" s="104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>
      <selection activeCell="C15" sqref="C15"/>
    </sheetView>
  </sheetViews>
  <sheetFormatPr defaultRowHeight="11.25" x14ac:dyDescent="0.15"/>
  <cols>
    <col min="1" max="1" width="50.42578125" style="64" customWidth="1"/>
    <col min="2" max="2" width="16" style="64" hidden="1" customWidth="1"/>
    <col min="3" max="3" width="16" style="64" customWidth="1"/>
    <col min="4" max="4" width="14.28515625" style="64" customWidth="1"/>
    <col min="5" max="5" width="15.42578125" style="64" customWidth="1"/>
    <col min="6" max="6" width="16" style="64" customWidth="1"/>
    <col min="7" max="7" width="17" style="64" customWidth="1"/>
    <col min="8" max="16384" width="9.140625" style="64"/>
  </cols>
  <sheetData>
    <row r="1" spans="1:9" customFormat="1" ht="42" customHeight="1" x14ac:dyDescent="0.25">
      <c r="A1" s="107" t="s">
        <v>94</v>
      </c>
      <c r="B1" s="107"/>
      <c r="C1" s="107"/>
      <c r="D1" s="107"/>
      <c r="E1" s="107"/>
      <c r="F1" s="107"/>
      <c r="G1" s="107"/>
      <c r="H1" s="66"/>
      <c r="I1" s="66"/>
    </row>
    <row r="2" spans="1:9" customFormat="1" ht="18" customHeight="1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customFormat="1" ht="15.75" customHeight="1" x14ac:dyDescent="0.25">
      <c r="A3" s="107" t="s">
        <v>10</v>
      </c>
      <c r="B3" s="107"/>
      <c r="C3" s="107"/>
      <c r="D3" s="107"/>
      <c r="E3" s="107"/>
      <c r="F3" s="107"/>
      <c r="G3" s="107"/>
      <c r="H3" s="66"/>
      <c r="I3" s="66"/>
    </row>
    <row r="4" spans="1:9" customFormat="1" ht="18" x14ac:dyDescent="0.25">
      <c r="A4" s="22"/>
      <c r="B4" s="22"/>
      <c r="C4" s="22"/>
      <c r="D4" s="22"/>
      <c r="E4" s="22"/>
      <c r="F4" s="22"/>
      <c r="G4" s="22"/>
      <c r="H4" s="5"/>
      <c r="I4" s="5"/>
    </row>
    <row r="5" spans="1:9" customFormat="1" ht="18" customHeight="1" x14ac:dyDescent="0.25">
      <c r="A5" s="107" t="s">
        <v>3</v>
      </c>
      <c r="B5" s="107"/>
      <c r="C5" s="107"/>
      <c r="D5" s="107"/>
      <c r="E5" s="107"/>
      <c r="F5" s="107"/>
      <c r="G5" s="107"/>
      <c r="H5" s="66"/>
      <c r="I5" s="66"/>
    </row>
    <row r="6" spans="1:9" customFormat="1" ht="18" x14ac:dyDescent="0.25">
      <c r="A6" s="22"/>
      <c r="B6" s="22"/>
      <c r="C6" s="22"/>
      <c r="D6" s="22"/>
      <c r="E6" s="22"/>
      <c r="F6" s="22"/>
      <c r="G6" s="22"/>
      <c r="H6" s="5"/>
      <c r="I6" s="5"/>
    </row>
    <row r="7" spans="1:9" customFormat="1" ht="15.75" customHeight="1" x14ac:dyDescent="0.25">
      <c r="A7" s="107" t="s">
        <v>33</v>
      </c>
      <c r="B7" s="107"/>
      <c r="C7" s="107"/>
      <c r="D7" s="107"/>
      <c r="E7" s="107"/>
      <c r="F7" s="107"/>
      <c r="G7" s="107"/>
      <c r="H7" s="66"/>
      <c r="I7" s="66"/>
    </row>
    <row r="8" spans="1:9" customFormat="1" ht="18.75" thickBot="1" x14ac:dyDescent="0.3">
      <c r="A8" s="22"/>
      <c r="B8" s="22"/>
      <c r="C8" s="22"/>
      <c r="D8" s="22"/>
      <c r="E8" s="22"/>
      <c r="F8" s="22"/>
      <c r="G8" s="22"/>
      <c r="H8" s="5"/>
      <c r="I8" s="5"/>
    </row>
    <row r="9" spans="1:9" s="51" customFormat="1" ht="33" customHeight="1" thickBot="1" x14ac:dyDescent="0.2">
      <c r="A9" s="50" t="s">
        <v>57</v>
      </c>
      <c r="B9" s="50" t="s">
        <v>58</v>
      </c>
      <c r="C9" s="50" t="s">
        <v>58</v>
      </c>
      <c r="D9" s="50" t="s">
        <v>20</v>
      </c>
      <c r="E9" s="50" t="s">
        <v>59</v>
      </c>
      <c r="F9" s="50" t="s">
        <v>60</v>
      </c>
      <c r="G9" s="50" t="s">
        <v>61</v>
      </c>
    </row>
    <row r="10" spans="1:9" s="54" customFormat="1" ht="12.75" x14ac:dyDescent="0.2">
      <c r="A10" s="52" t="s">
        <v>62</v>
      </c>
      <c r="B10" s="52"/>
      <c r="C10" s="52"/>
      <c r="D10" s="52"/>
      <c r="E10" s="52"/>
      <c r="F10" s="78"/>
      <c r="G10" s="52"/>
    </row>
    <row r="11" spans="1:9" s="54" customFormat="1" ht="12.75" x14ac:dyDescent="0.2">
      <c r="A11" s="52" t="s">
        <v>63</v>
      </c>
      <c r="B11" s="55">
        <f>SUM(B12:B16)</f>
        <v>1900892.3499999999</v>
      </c>
      <c r="C11" s="55">
        <f>SUM(C12:C16)</f>
        <v>2684646.55</v>
      </c>
      <c r="D11" s="55">
        <f t="shared" ref="D11:G11" si="0">SUM(D12:D16)</f>
        <v>2551118.7800000003</v>
      </c>
      <c r="E11" s="55">
        <f t="shared" si="0"/>
        <v>2560880.4800000004</v>
      </c>
      <c r="F11" s="55">
        <f t="shared" si="0"/>
        <v>2560880.4800000004</v>
      </c>
      <c r="G11" s="55">
        <f t="shared" si="0"/>
        <v>2560880.4800000004</v>
      </c>
    </row>
    <row r="12" spans="1:9" s="54" customFormat="1" ht="25.5" x14ac:dyDescent="0.2">
      <c r="A12" s="58" t="s">
        <v>64</v>
      </c>
      <c r="B12" s="55">
        <v>1835889.54</v>
      </c>
      <c r="C12" s="55">
        <v>1835889.54</v>
      </c>
      <c r="D12" s="55">
        <v>2268769.0499999998</v>
      </c>
      <c r="E12" s="55">
        <v>2263935.33</v>
      </c>
      <c r="F12" s="79">
        <v>2263935.33</v>
      </c>
      <c r="G12" s="55">
        <v>2263935.33</v>
      </c>
    </row>
    <row r="13" spans="1:9" s="54" customFormat="1" ht="12.75" x14ac:dyDescent="0.2">
      <c r="A13" s="58" t="s">
        <v>66</v>
      </c>
      <c r="B13" s="56">
        <v>22.4</v>
      </c>
      <c r="C13" s="56">
        <v>22.4</v>
      </c>
      <c r="D13" s="56">
        <v>15.6</v>
      </c>
      <c r="E13" s="56">
        <v>6</v>
      </c>
      <c r="F13" s="80">
        <v>6</v>
      </c>
      <c r="G13" s="56">
        <v>6</v>
      </c>
    </row>
    <row r="14" spans="1:9" s="54" customFormat="1" ht="25.5" x14ac:dyDescent="0.2">
      <c r="A14" s="58" t="s">
        <v>68</v>
      </c>
      <c r="B14" s="55">
        <v>60310.43</v>
      </c>
      <c r="C14" s="55">
        <v>62146.62</v>
      </c>
      <c r="D14" s="55">
        <v>30447.24</v>
      </c>
      <c r="E14" s="55">
        <v>22993.62</v>
      </c>
      <c r="F14" s="79">
        <v>22993.62</v>
      </c>
      <c r="G14" s="55">
        <v>22993.62</v>
      </c>
    </row>
    <row r="15" spans="1:9" s="54" customFormat="1" ht="38.25" x14ac:dyDescent="0.2">
      <c r="A15" s="58" t="s">
        <v>71</v>
      </c>
      <c r="B15" s="55">
        <v>4669.9799999999996</v>
      </c>
      <c r="C15" s="55">
        <v>4669.9799999999996</v>
      </c>
      <c r="D15" s="55">
        <v>3794.83</v>
      </c>
      <c r="E15" s="55">
        <v>2756.75</v>
      </c>
      <c r="F15" s="79">
        <v>2756.75</v>
      </c>
      <c r="G15" s="55">
        <v>2756.75</v>
      </c>
    </row>
    <row r="16" spans="1:9" s="54" customFormat="1" ht="25.5" x14ac:dyDescent="0.2">
      <c r="A16" s="58" t="s">
        <v>73</v>
      </c>
      <c r="B16" s="52"/>
      <c r="C16" s="55">
        <v>781918.01</v>
      </c>
      <c r="D16" s="55">
        <v>248092.06</v>
      </c>
      <c r="E16" s="55">
        <v>271188.78000000003</v>
      </c>
      <c r="F16" s="79">
        <v>271188.78000000003</v>
      </c>
      <c r="G16" s="55">
        <v>271188.78000000003</v>
      </c>
    </row>
    <row r="17" spans="1:9" s="54" customFormat="1" ht="12.75" x14ac:dyDescent="0.2">
      <c r="A17" s="52" t="s">
        <v>77</v>
      </c>
      <c r="B17" s="55">
        <f>B11</f>
        <v>1900892.3499999999</v>
      </c>
      <c r="C17" s="55">
        <f>C11</f>
        <v>2684646.55</v>
      </c>
      <c r="D17" s="55">
        <f t="shared" ref="D17:G17" si="1">D11</f>
        <v>2551118.7800000003</v>
      </c>
      <c r="E17" s="55">
        <f t="shared" si="1"/>
        <v>2560880.4800000004</v>
      </c>
      <c r="F17" s="55">
        <f t="shared" si="1"/>
        <v>2560880.4800000004</v>
      </c>
      <c r="G17" s="55">
        <f t="shared" si="1"/>
        <v>2560880.4800000004</v>
      </c>
    </row>
    <row r="18" spans="1:9" customFormat="1" ht="15" x14ac:dyDescent="0.25"/>
    <row r="19" spans="1:9" customFormat="1" ht="15" x14ac:dyDescent="0.25"/>
    <row r="20" spans="1:9" customFormat="1" ht="15.75" x14ac:dyDescent="0.25">
      <c r="A20" s="107" t="s">
        <v>34</v>
      </c>
      <c r="B20" s="126"/>
      <c r="C20" s="126"/>
      <c r="D20" s="126"/>
      <c r="E20" s="126"/>
      <c r="F20" s="126"/>
      <c r="G20" s="126"/>
      <c r="H20" s="126"/>
      <c r="I20" s="126"/>
    </row>
    <row r="21" spans="1:9" customFormat="1" ht="18.75" thickBot="1" x14ac:dyDescent="0.3">
      <c r="A21" s="22"/>
      <c r="B21" s="22"/>
      <c r="C21" s="22"/>
      <c r="D21" s="22"/>
      <c r="E21" s="22"/>
      <c r="F21" s="22"/>
      <c r="G21" s="22"/>
      <c r="H21" s="5"/>
      <c r="I21" s="5"/>
    </row>
    <row r="22" spans="1:9" s="51" customFormat="1" ht="33" customHeight="1" thickBot="1" x14ac:dyDescent="0.2">
      <c r="A22" s="50" t="s">
        <v>57</v>
      </c>
      <c r="B22" s="50" t="s">
        <v>58</v>
      </c>
      <c r="C22" s="50" t="s">
        <v>58</v>
      </c>
      <c r="D22" s="50" t="s">
        <v>20</v>
      </c>
      <c r="E22" s="50" t="s">
        <v>59</v>
      </c>
      <c r="F22" s="50" t="s">
        <v>60</v>
      </c>
      <c r="G22" s="50" t="s">
        <v>61</v>
      </c>
    </row>
    <row r="23" spans="1:9" s="54" customFormat="1" ht="12.75" x14ac:dyDescent="0.2">
      <c r="A23" s="52" t="s">
        <v>78</v>
      </c>
      <c r="B23" s="55">
        <f>SUM(B24:B28)</f>
        <v>2163687.8200000003</v>
      </c>
      <c r="C23" s="55">
        <v>2163687.8199999998</v>
      </c>
      <c r="D23" s="55">
        <f>SUM(D24:D28)</f>
        <v>2557835.92</v>
      </c>
      <c r="E23" s="55">
        <f t="shared" ref="E23:G23" si="2">SUM(E24:E28)</f>
        <v>2555569.5900000003</v>
      </c>
      <c r="F23" s="55">
        <f t="shared" si="2"/>
        <v>2555569.5900000003</v>
      </c>
      <c r="G23" s="55">
        <f t="shared" si="2"/>
        <v>2555569.5900000003</v>
      </c>
    </row>
    <row r="24" spans="1:9" s="54" customFormat="1" ht="12.75" x14ac:dyDescent="0.2">
      <c r="A24" s="58" t="s">
        <v>79</v>
      </c>
      <c r="B24" s="55">
        <v>1766214.31</v>
      </c>
      <c r="C24" s="55">
        <v>1766214.31</v>
      </c>
      <c r="D24" s="55">
        <v>2041205.74</v>
      </c>
      <c r="E24" s="55">
        <v>2089248.2</v>
      </c>
      <c r="F24" s="79">
        <v>2089248.2</v>
      </c>
      <c r="G24" s="55">
        <v>2089248.2</v>
      </c>
    </row>
    <row r="25" spans="1:9" s="54" customFormat="1" ht="12.75" x14ac:dyDescent="0.2">
      <c r="A25" s="58" t="s">
        <v>81</v>
      </c>
      <c r="B25" s="55">
        <v>339939.65</v>
      </c>
      <c r="C25" s="55">
        <v>339939.65</v>
      </c>
      <c r="D25" s="55">
        <v>480222.66</v>
      </c>
      <c r="E25" s="55">
        <v>426159.21</v>
      </c>
      <c r="F25" s="79">
        <v>426159.21</v>
      </c>
      <c r="G25" s="55">
        <v>426159.21</v>
      </c>
    </row>
    <row r="26" spans="1:9" s="54" customFormat="1" ht="12.75" x14ac:dyDescent="0.2">
      <c r="A26" s="58" t="s">
        <v>83</v>
      </c>
      <c r="B26" s="55">
        <v>8743.6200000000008</v>
      </c>
      <c r="C26" s="55">
        <v>8743.6200000000008</v>
      </c>
      <c r="D26" s="56">
        <v>358.95</v>
      </c>
      <c r="E26" s="56">
        <v>180.5</v>
      </c>
      <c r="F26" s="80">
        <v>180.5</v>
      </c>
      <c r="G26" s="56">
        <v>180.5</v>
      </c>
    </row>
    <row r="27" spans="1:9" s="54" customFormat="1" ht="25.5" x14ac:dyDescent="0.2">
      <c r="A27" s="58" t="s">
        <v>84</v>
      </c>
      <c r="B27" s="55">
        <v>7963.37</v>
      </c>
      <c r="C27" s="55">
        <v>7963.37</v>
      </c>
      <c r="D27" s="52"/>
      <c r="E27" s="52"/>
      <c r="F27" s="81"/>
      <c r="G27" s="52"/>
    </row>
    <row r="28" spans="1:9" s="54" customFormat="1" ht="25.5" x14ac:dyDescent="0.2">
      <c r="A28" s="58" t="s">
        <v>85</v>
      </c>
      <c r="B28" s="55">
        <v>40826.870000000003</v>
      </c>
      <c r="C28" s="55">
        <v>40862.870000000003</v>
      </c>
      <c r="D28" s="55">
        <v>36048.57</v>
      </c>
      <c r="E28" s="55">
        <v>39981.68</v>
      </c>
      <c r="F28" s="79">
        <v>39981.68</v>
      </c>
      <c r="G28" s="55">
        <v>39981.68</v>
      </c>
    </row>
    <row r="29" spans="1:9" s="54" customFormat="1" ht="12.75" x14ac:dyDescent="0.2">
      <c r="A29" s="52" t="s">
        <v>86</v>
      </c>
      <c r="B29" s="55">
        <f>SUM(B30:B31)</f>
        <v>624127.09</v>
      </c>
      <c r="C29" s="55">
        <v>624127.09</v>
      </c>
      <c r="D29" s="55">
        <f>SUM(D30:D31)</f>
        <v>12966.86</v>
      </c>
      <c r="E29" s="55">
        <f t="shared" ref="E29:G29" si="3">SUM(E30:E31)</f>
        <v>5310.89</v>
      </c>
      <c r="F29" s="55">
        <f t="shared" si="3"/>
        <v>5310.89</v>
      </c>
      <c r="G29" s="55">
        <f t="shared" si="3"/>
        <v>5310.89</v>
      </c>
    </row>
    <row r="30" spans="1:9" s="54" customFormat="1" ht="25.5" x14ac:dyDescent="0.2">
      <c r="A30" s="58" t="s">
        <v>87</v>
      </c>
      <c r="B30" s="55">
        <v>13066.6</v>
      </c>
      <c r="C30" s="55">
        <v>13066.6</v>
      </c>
      <c r="D30" s="55">
        <v>12966.86</v>
      </c>
      <c r="E30" s="55">
        <v>5310.89</v>
      </c>
      <c r="F30" s="79">
        <v>5310.89</v>
      </c>
      <c r="G30" s="55">
        <v>5310.89</v>
      </c>
    </row>
    <row r="31" spans="1:9" s="54" customFormat="1" ht="25.5" x14ac:dyDescent="0.2">
      <c r="A31" s="58" t="s">
        <v>88</v>
      </c>
      <c r="B31" s="55">
        <v>611060.49</v>
      </c>
      <c r="C31" s="55">
        <v>611060.49</v>
      </c>
      <c r="D31" s="52"/>
      <c r="E31" s="52"/>
      <c r="F31" s="81"/>
      <c r="G31" s="52"/>
    </row>
    <row r="32" spans="1:9" s="54" customFormat="1" ht="12.75" x14ac:dyDescent="0.2">
      <c r="A32" s="52" t="s">
        <v>90</v>
      </c>
      <c r="B32" s="55">
        <v>2787814.91</v>
      </c>
      <c r="C32" s="55">
        <v>2787814.91</v>
      </c>
      <c r="D32" s="55">
        <f>D29+D23</f>
        <v>2570802.7799999998</v>
      </c>
      <c r="E32" s="55">
        <f t="shared" ref="E32:G32" si="4">E29+E23</f>
        <v>2560880.4800000004</v>
      </c>
      <c r="F32" s="55">
        <f t="shared" si="4"/>
        <v>2560880.4800000004</v>
      </c>
      <c r="G32" s="55">
        <f t="shared" si="4"/>
        <v>2560880.4800000004</v>
      </c>
    </row>
  </sheetData>
  <mergeCells count="5">
    <mergeCell ref="A20:I20"/>
    <mergeCell ref="A1:G1"/>
    <mergeCell ref="A3:G3"/>
    <mergeCell ref="A5:G5"/>
    <mergeCell ref="A7:G7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topLeftCell="A13" workbookViewId="0">
      <selection activeCell="B16" sqref="B16"/>
    </sheetView>
  </sheetViews>
  <sheetFormatPr defaultRowHeight="11.25" x14ac:dyDescent="0.15"/>
  <cols>
    <col min="1" max="1" width="36.5703125" style="64" bestFit="1" customWidth="1"/>
    <col min="2" max="2" width="20.28515625" style="64" customWidth="1"/>
    <col min="3" max="4" width="14.85546875" style="64" bestFit="1" customWidth="1"/>
    <col min="5" max="6" width="20.85546875" style="64" bestFit="1" customWidth="1"/>
    <col min="7" max="16384" width="9.140625" style="64"/>
  </cols>
  <sheetData>
    <row r="1" spans="1:6" customFormat="1" ht="42" customHeight="1" x14ac:dyDescent="0.25">
      <c r="A1" s="107" t="s">
        <v>91</v>
      </c>
      <c r="B1" s="107"/>
      <c r="C1" s="107"/>
      <c r="D1" s="107"/>
      <c r="E1" s="107"/>
      <c r="F1" s="107"/>
    </row>
    <row r="2" spans="1:6" customFormat="1" ht="18" customHeight="1" x14ac:dyDescent="0.25">
      <c r="A2" s="22"/>
      <c r="B2" s="22"/>
      <c r="C2" s="22"/>
      <c r="D2" s="22"/>
      <c r="E2" s="22"/>
      <c r="F2" s="22"/>
    </row>
    <row r="3" spans="1:6" customFormat="1" ht="15.75" customHeight="1" x14ac:dyDescent="0.25">
      <c r="A3" s="107" t="s">
        <v>10</v>
      </c>
      <c r="B3" s="107"/>
      <c r="C3" s="107"/>
      <c r="D3" s="107"/>
      <c r="E3" s="107"/>
      <c r="F3" s="107"/>
    </row>
    <row r="4" spans="1:6" customFormat="1" ht="18" x14ac:dyDescent="0.25">
      <c r="B4" s="22"/>
      <c r="C4" s="22"/>
      <c r="D4" s="22"/>
      <c r="E4" s="5"/>
      <c r="F4" s="5"/>
    </row>
    <row r="5" spans="1:6" customFormat="1" ht="18" customHeight="1" x14ac:dyDescent="0.25">
      <c r="A5" s="107" t="s">
        <v>3</v>
      </c>
      <c r="B5" s="107"/>
      <c r="C5" s="107"/>
      <c r="D5" s="107"/>
      <c r="E5" s="107"/>
      <c r="F5" s="107"/>
    </row>
    <row r="6" spans="1:6" customFormat="1" ht="18" x14ac:dyDescent="0.25">
      <c r="A6" s="22"/>
      <c r="B6" s="22"/>
      <c r="C6" s="22"/>
      <c r="D6" s="22"/>
      <c r="E6" s="5"/>
      <c r="F6" s="5"/>
    </row>
    <row r="7" spans="1:6" customFormat="1" ht="15.75" customHeight="1" x14ac:dyDescent="0.25">
      <c r="A7" s="107" t="s">
        <v>35</v>
      </c>
      <c r="B7" s="107"/>
      <c r="C7" s="107"/>
      <c r="D7" s="107"/>
      <c r="E7" s="107"/>
      <c r="F7" s="107"/>
    </row>
    <row r="8" spans="1:6" customFormat="1" ht="18.75" thickBot="1" x14ac:dyDescent="0.3">
      <c r="A8" s="22"/>
      <c r="B8" s="22"/>
      <c r="C8" s="22"/>
      <c r="D8" s="22"/>
      <c r="E8" s="5"/>
      <c r="F8" s="5"/>
    </row>
    <row r="9" spans="1:6" s="51" customFormat="1" ht="27.75" customHeight="1" thickBot="1" x14ac:dyDescent="0.2">
      <c r="A9" s="50" t="s">
        <v>57</v>
      </c>
      <c r="B9" s="50" t="s">
        <v>58</v>
      </c>
      <c r="C9" s="50" t="s">
        <v>20</v>
      </c>
      <c r="D9" s="50" t="s">
        <v>59</v>
      </c>
      <c r="E9" s="50" t="s">
        <v>60</v>
      </c>
      <c r="F9" s="50" t="s">
        <v>61</v>
      </c>
    </row>
    <row r="10" spans="1:6" s="54" customFormat="1" ht="12.75" x14ac:dyDescent="0.2">
      <c r="A10" s="52" t="s">
        <v>62</v>
      </c>
      <c r="B10" s="52"/>
      <c r="C10" s="52"/>
      <c r="D10" s="52"/>
      <c r="E10" s="53"/>
      <c r="F10" s="52"/>
    </row>
    <row r="11" spans="1:6" s="54" customFormat="1" ht="12.75" x14ac:dyDescent="0.2">
      <c r="A11" s="52" t="s">
        <v>63</v>
      </c>
      <c r="B11" s="55">
        <f>B12+B14+B16+B19+B21</f>
        <v>2684646.55</v>
      </c>
      <c r="C11" s="55">
        <f t="shared" ref="C11:F11" si="0">C12+C14+C16+C19+C21</f>
        <v>2551118.7800000003</v>
      </c>
      <c r="D11" s="55">
        <f t="shared" si="0"/>
        <v>2560880.48</v>
      </c>
      <c r="E11" s="55">
        <f t="shared" si="0"/>
        <v>2560880.48</v>
      </c>
      <c r="F11" s="55">
        <f t="shared" si="0"/>
        <v>2560880.48</v>
      </c>
    </row>
    <row r="12" spans="1:6" s="54" customFormat="1" ht="25.5" x14ac:dyDescent="0.2">
      <c r="A12" s="58" t="s">
        <v>64</v>
      </c>
      <c r="B12" s="55">
        <f>B13</f>
        <v>1835889.54</v>
      </c>
      <c r="C12" s="55">
        <f t="shared" ref="C12:F12" si="1">C13</f>
        <v>2268769.0499999998</v>
      </c>
      <c r="D12" s="55">
        <f t="shared" si="1"/>
        <v>2263935.33</v>
      </c>
      <c r="E12" s="55">
        <f t="shared" si="1"/>
        <v>2263935.33</v>
      </c>
      <c r="F12" s="55">
        <f t="shared" si="1"/>
        <v>2263935.33</v>
      </c>
    </row>
    <row r="13" spans="1:6" s="54" customFormat="1" ht="25.5" x14ac:dyDescent="0.2">
      <c r="A13" s="59" t="s">
        <v>65</v>
      </c>
      <c r="B13" s="60">
        <v>1835889.54</v>
      </c>
      <c r="C13" s="60">
        <v>2268769.0499999998</v>
      </c>
      <c r="D13" s="60">
        <v>2263935.33</v>
      </c>
      <c r="E13" s="57">
        <v>2263935.33</v>
      </c>
      <c r="F13" s="60">
        <v>2263935.33</v>
      </c>
    </row>
    <row r="14" spans="1:6" s="54" customFormat="1" ht="12.75" x14ac:dyDescent="0.2">
      <c r="A14" s="58" t="s">
        <v>66</v>
      </c>
      <c r="B14" s="56">
        <f>B15</f>
        <v>22.4</v>
      </c>
      <c r="C14" s="56">
        <f t="shared" ref="C14:F14" si="2">C15</f>
        <v>15.6</v>
      </c>
      <c r="D14" s="56">
        <f t="shared" si="2"/>
        <v>6</v>
      </c>
      <c r="E14" s="56">
        <f t="shared" si="2"/>
        <v>6</v>
      </c>
      <c r="F14" s="56">
        <f t="shared" si="2"/>
        <v>6</v>
      </c>
    </row>
    <row r="15" spans="1:6" s="54" customFormat="1" ht="25.5" x14ac:dyDescent="0.2">
      <c r="A15" s="59" t="s">
        <v>67</v>
      </c>
      <c r="B15" s="61">
        <v>22.4</v>
      </c>
      <c r="C15" s="61">
        <v>15.6</v>
      </c>
      <c r="D15" s="61">
        <v>6</v>
      </c>
      <c r="E15" s="62">
        <v>6</v>
      </c>
      <c r="F15" s="61">
        <v>6</v>
      </c>
    </row>
    <row r="16" spans="1:6" s="54" customFormat="1" ht="38.25" x14ac:dyDescent="0.2">
      <c r="A16" s="58" t="s">
        <v>68</v>
      </c>
      <c r="B16" s="55">
        <f>B17+B18</f>
        <v>62146.619999999995</v>
      </c>
      <c r="C16" s="55">
        <f t="shared" ref="C16:F16" si="3">C17+C18</f>
        <v>30447.24</v>
      </c>
      <c r="D16" s="55">
        <f t="shared" si="3"/>
        <v>22993.62</v>
      </c>
      <c r="E16" s="55">
        <f t="shared" si="3"/>
        <v>22993.62</v>
      </c>
      <c r="F16" s="55">
        <f t="shared" si="3"/>
        <v>22993.62</v>
      </c>
    </row>
    <row r="17" spans="1:6" s="54" customFormat="1" ht="25.5" x14ac:dyDescent="0.2">
      <c r="A17" s="59" t="s">
        <v>69</v>
      </c>
      <c r="B17" s="60">
        <v>61945.7</v>
      </c>
      <c r="C17" s="60">
        <v>30447.24</v>
      </c>
      <c r="D17" s="60">
        <v>22993.62</v>
      </c>
      <c r="E17" s="57">
        <v>22993.62</v>
      </c>
      <c r="F17" s="60">
        <v>22993.62</v>
      </c>
    </row>
    <row r="18" spans="1:6" s="54" customFormat="1" ht="38.25" x14ac:dyDescent="0.2">
      <c r="A18" s="59" t="s">
        <v>70</v>
      </c>
      <c r="B18" s="61">
        <v>200.92</v>
      </c>
      <c r="C18" s="63"/>
      <c r="D18" s="63"/>
      <c r="E18" s="53"/>
      <c r="F18" s="63"/>
    </row>
    <row r="19" spans="1:6" s="54" customFormat="1" ht="51" x14ac:dyDescent="0.2">
      <c r="A19" s="58" t="s">
        <v>71</v>
      </c>
      <c r="B19" s="55">
        <f>B20</f>
        <v>4669.9799999999996</v>
      </c>
      <c r="C19" s="55">
        <f t="shared" ref="C19:F19" si="4">C20</f>
        <v>3794.83</v>
      </c>
      <c r="D19" s="55">
        <f t="shared" si="4"/>
        <v>2756.75</v>
      </c>
      <c r="E19" s="55">
        <f t="shared" si="4"/>
        <v>2756.75</v>
      </c>
      <c r="F19" s="55">
        <f t="shared" si="4"/>
        <v>2756.75</v>
      </c>
    </row>
    <row r="20" spans="1:6" s="54" customFormat="1" ht="25.5" x14ac:dyDescent="0.2">
      <c r="A20" s="59" t="s">
        <v>72</v>
      </c>
      <c r="B20" s="60">
        <v>4669.9799999999996</v>
      </c>
      <c r="C20" s="60">
        <v>3794.83</v>
      </c>
      <c r="D20" s="60">
        <v>2756.75</v>
      </c>
      <c r="E20" s="57">
        <v>2756.75</v>
      </c>
      <c r="F20" s="60">
        <v>2756.75</v>
      </c>
    </row>
    <row r="21" spans="1:6" s="54" customFormat="1" ht="38.25" x14ac:dyDescent="0.2">
      <c r="A21" s="58" t="s">
        <v>73</v>
      </c>
      <c r="B21" s="55">
        <f>B22+B23+B24</f>
        <v>781918.01</v>
      </c>
      <c r="C21" s="55">
        <f t="shared" ref="C21:F21" si="5">C22+C23+C24</f>
        <v>248092.06</v>
      </c>
      <c r="D21" s="55">
        <f t="shared" si="5"/>
        <v>271188.77999999997</v>
      </c>
      <c r="E21" s="55">
        <f t="shared" si="5"/>
        <v>271188.77999999997</v>
      </c>
      <c r="F21" s="55">
        <f t="shared" si="5"/>
        <v>271188.77999999997</v>
      </c>
    </row>
    <row r="22" spans="1:6" s="54" customFormat="1" ht="12.75" x14ac:dyDescent="0.2">
      <c r="A22" s="59" t="s">
        <v>74</v>
      </c>
      <c r="B22" s="60">
        <v>24303.55</v>
      </c>
      <c r="C22" s="60">
        <v>28639.1</v>
      </c>
      <c r="D22" s="60">
        <v>49453.7</v>
      </c>
      <c r="E22" s="57">
        <v>49453.7</v>
      </c>
      <c r="F22" s="60">
        <v>49453.7</v>
      </c>
    </row>
    <row r="23" spans="1:6" s="54" customFormat="1" ht="25.5" x14ac:dyDescent="0.2">
      <c r="A23" s="59" t="s">
        <v>75</v>
      </c>
      <c r="B23" s="60">
        <v>372016.1</v>
      </c>
      <c r="C23" s="60">
        <v>180104.85</v>
      </c>
      <c r="D23" s="60">
        <v>180104.85</v>
      </c>
      <c r="E23" s="57">
        <v>180104.85</v>
      </c>
      <c r="F23" s="60">
        <v>180104.85</v>
      </c>
    </row>
    <row r="24" spans="1:6" s="54" customFormat="1" ht="12.75" x14ac:dyDescent="0.2">
      <c r="A24" s="59" t="s">
        <v>76</v>
      </c>
      <c r="B24" s="60">
        <v>385598.36</v>
      </c>
      <c r="C24" s="60">
        <v>39348.11</v>
      </c>
      <c r="D24" s="60">
        <v>41630.230000000003</v>
      </c>
      <c r="E24" s="57">
        <v>41630.230000000003</v>
      </c>
      <c r="F24" s="60">
        <v>41630.230000000003</v>
      </c>
    </row>
    <row r="25" spans="1:6" s="54" customFormat="1" ht="12.75" x14ac:dyDescent="0.2">
      <c r="A25" s="52" t="s">
        <v>77</v>
      </c>
      <c r="B25" s="55">
        <f>B11</f>
        <v>2684646.55</v>
      </c>
      <c r="C25" s="55">
        <f t="shared" ref="C25:F25" si="6">C11</f>
        <v>2551118.7800000003</v>
      </c>
      <c r="D25" s="55">
        <f t="shared" si="6"/>
        <v>2560880.48</v>
      </c>
      <c r="E25" s="55">
        <f t="shared" si="6"/>
        <v>2560880.48</v>
      </c>
      <c r="F25" s="55">
        <f t="shared" si="6"/>
        <v>2560880.48</v>
      </c>
    </row>
    <row r="26" spans="1:6" customFormat="1" ht="15" x14ac:dyDescent="0.25"/>
    <row r="27" spans="1:6" customFormat="1" ht="15" x14ac:dyDescent="0.25"/>
    <row r="28" spans="1:6" customFormat="1" ht="15.75" customHeight="1" x14ac:dyDescent="0.25">
      <c r="A28" s="107" t="s">
        <v>36</v>
      </c>
      <c r="B28" s="107"/>
      <c r="C28" s="107"/>
      <c r="D28" s="107"/>
      <c r="E28" s="107"/>
      <c r="F28" s="107"/>
    </row>
    <row r="29" spans="1:6" customFormat="1" ht="15.75" customHeight="1" thickBot="1" x14ac:dyDescent="0.3">
      <c r="A29" s="48"/>
      <c r="B29" s="48"/>
      <c r="C29" s="48"/>
      <c r="D29" s="48"/>
      <c r="E29" s="48"/>
      <c r="F29" s="48"/>
    </row>
    <row r="30" spans="1:6" s="51" customFormat="1" ht="27.75" customHeight="1" thickBot="1" x14ac:dyDescent="0.2">
      <c r="A30" s="50" t="s">
        <v>57</v>
      </c>
      <c r="B30" s="50" t="s">
        <v>58</v>
      </c>
      <c r="C30" s="50" t="s">
        <v>20</v>
      </c>
      <c r="D30" s="50" t="s">
        <v>59</v>
      </c>
      <c r="E30" s="50" t="s">
        <v>60</v>
      </c>
      <c r="F30" s="50" t="s">
        <v>61</v>
      </c>
    </row>
    <row r="31" spans="1:6" s="54" customFormat="1" ht="12.75" x14ac:dyDescent="0.2">
      <c r="A31" s="52" t="s">
        <v>78</v>
      </c>
      <c r="B31" s="55">
        <v>2163687.8199999998</v>
      </c>
      <c r="C31" s="55">
        <v>2557835.92</v>
      </c>
      <c r="D31" s="55">
        <v>2555569.59</v>
      </c>
      <c r="E31" s="57">
        <v>2555569.59</v>
      </c>
      <c r="F31" s="55">
        <v>2555569.59</v>
      </c>
    </row>
    <row r="32" spans="1:6" s="54" customFormat="1" ht="12.75" x14ac:dyDescent="0.2">
      <c r="A32" s="58" t="s">
        <v>79</v>
      </c>
      <c r="B32" s="55">
        <v>1766214.31</v>
      </c>
      <c r="C32" s="55">
        <v>2041205.74</v>
      </c>
      <c r="D32" s="55">
        <v>2089248.2</v>
      </c>
      <c r="E32" s="57">
        <v>2089248.2</v>
      </c>
      <c r="F32" s="55">
        <v>2089248.2</v>
      </c>
    </row>
    <row r="33" spans="1:6" s="54" customFormat="1" ht="12.75" x14ac:dyDescent="0.2">
      <c r="A33" s="59" t="s">
        <v>74</v>
      </c>
      <c r="B33" s="60">
        <v>7254.2</v>
      </c>
      <c r="C33" s="60">
        <v>23459.1</v>
      </c>
      <c r="D33" s="60">
        <v>41503.699999999997</v>
      </c>
      <c r="E33" s="57">
        <v>41503.699999999997</v>
      </c>
      <c r="F33" s="60">
        <v>41503.699999999997</v>
      </c>
    </row>
    <row r="34" spans="1:6" s="54" customFormat="1" ht="12.75" x14ac:dyDescent="0.2">
      <c r="A34" s="59" t="s">
        <v>76</v>
      </c>
      <c r="B34" s="60">
        <v>17214.349999999999</v>
      </c>
      <c r="C34" s="60">
        <v>21070.080000000002</v>
      </c>
      <c r="D34" s="60">
        <v>24777.65</v>
      </c>
      <c r="E34" s="57">
        <v>24777.65</v>
      </c>
      <c r="F34" s="60">
        <v>24777.65</v>
      </c>
    </row>
    <row r="35" spans="1:6" s="54" customFormat="1" ht="25.5" x14ac:dyDescent="0.2">
      <c r="A35" s="59" t="s">
        <v>65</v>
      </c>
      <c r="B35" s="60">
        <v>1738626.77</v>
      </c>
      <c r="C35" s="60">
        <v>1996676.56</v>
      </c>
      <c r="D35" s="60">
        <v>2022966.85</v>
      </c>
      <c r="E35" s="57">
        <v>2022966.85</v>
      </c>
      <c r="F35" s="60">
        <v>2022966.85</v>
      </c>
    </row>
    <row r="36" spans="1:6" s="54" customFormat="1" ht="25.5" x14ac:dyDescent="0.2">
      <c r="A36" s="59" t="s">
        <v>80</v>
      </c>
      <c r="B36" s="60">
        <v>3118.99</v>
      </c>
      <c r="C36" s="63"/>
      <c r="D36" s="63"/>
      <c r="E36" s="53"/>
      <c r="F36" s="63"/>
    </row>
    <row r="37" spans="1:6" s="54" customFormat="1" ht="12.75" x14ac:dyDescent="0.2">
      <c r="A37" s="58" t="s">
        <v>81</v>
      </c>
      <c r="B37" s="55">
        <v>339939.65</v>
      </c>
      <c r="C37" s="55">
        <v>480222.66</v>
      </c>
      <c r="D37" s="55">
        <v>426159.21</v>
      </c>
      <c r="E37" s="57">
        <v>426159.21</v>
      </c>
      <c r="F37" s="55">
        <v>426159.21</v>
      </c>
    </row>
    <row r="38" spans="1:6" s="54" customFormat="1" ht="12.75" x14ac:dyDescent="0.2">
      <c r="A38" s="59" t="s">
        <v>74</v>
      </c>
      <c r="B38" s="60">
        <v>37214.29</v>
      </c>
      <c r="C38" s="60">
        <v>4418.7700000000004</v>
      </c>
      <c r="D38" s="60">
        <v>7850</v>
      </c>
      <c r="E38" s="57">
        <v>7850</v>
      </c>
      <c r="F38" s="60">
        <v>7850</v>
      </c>
    </row>
    <row r="39" spans="1:6" s="54" customFormat="1" ht="25.5" x14ac:dyDescent="0.2">
      <c r="A39" s="59" t="s">
        <v>67</v>
      </c>
      <c r="B39" s="63"/>
      <c r="C39" s="61">
        <v>15.6</v>
      </c>
      <c r="D39" s="61">
        <v>6</v>
      </c>
      <c r="E39" s="62">
        <v>6</v>
      </c>
      <c r="F39" s="61">
        <v>6</v>
      </c>
    </row>
    <row r="40" spans="1:6" s="54" customFormat="1" ht="25.5" x14ac:dyDescent="0.2">
      <c r="A40" s="59" t="s">
        <v>69</v>
      </c>
      <c r="B40" s="60">
        <v>59918.38</v>
      </c>
      <c r="C40" s="60">
        <v>25629.22</v>
      </c>
      <c r="D40" s="60">
        <v>22993.62</v>
      </c>
      <c r="E40" s="57">
        <v>22993.62</v>
      </c>
      <c r="F40" s="60">
        <v>22993.62</v>
      </c>
    </row>
    <row r="41" spans="1:6" s="54" customFormat="1" ht="25.5" x14ac:dyDescent="0.2">
      <c r="A41" s="59" t="s">
        <v>75</v>
      </c>
      <c r="B41" s="60">
        <v>173049.24</v>
      </c>
      <c r="C41" s="60">
        <v>179924.35</v>
      </c>
      <c r="D41" s="60">
        <v>179924.35</v>
      </c>
      <c r="E41" s="57">
        <v>179924.35</v>
      </c>
      <c r="F41" s="60">
        <v>179924.35</v>
      </c>
    </row>
    <row r="42" spans="1:6" s="54" customFormat="1" ht="12.75" x14ac:dyDescent="0.2">
      <c r="A42" s="59" t="s">
        <v>76</v>
      </c>
      <c r="B42" s="61">
        <v>797.99</v>
      </c>
      <c r="C42" s="60">
        <v>18278.03</v>
      </c>
      <c r="D42" s="60">
        <v>16852.580000000002</v>
      </c>
      <c r="E42" s="57">
        <v>16852.580000000002</v>
      </c>
      <c r="F42" s="60">
        <v>16852.580000000002</v>
      </c>
    </row>
    <row r="43" spans="1:6" s="54" customFormat="1" ht="25.5" x14ac:dyDescent="0.2">
      <c r="A43" s="59" t="s">
        <v>65</v>
      </c>
      <c r="B43" s="60">
        <v>42835.14</v>
      </c>
      <c r="C43" s="60">
        <v>226737.97</v>
      </c>
      <c r="D43" s="60">
        <v>195775.91</v>
      </c>
      <c r="E43" s="57">
        <v>195775.91</v>
      </c>
      <c r="F43" s="60">
        <v>195775.91</v>
      </c>
    </row>
    <row r="44" spans="1:6" s="54" customFormat="1" ht="25.5" x14ac:dyDescent="0.2">
      <c r="A44" s="59" t="s">
        <v>80</v>
      </c>
      <c r="B44" s="60">
        <v>23572.880000000001</v>
      </c>
      <c r="C44" s="60">
        <v>21680.89</v>
      </c>
      <c r="D44" s="63"/>
      <c r="E44" s="53"/>
      <c r="F44" s="63"/>
    </row>
    <row r="45" spans="1:6" s="54" customFormat="1" ht="25.5" x14ac:dyDescent="0.2">
      <c r="A45" s="59" t="s">
        <v>72</v>
      </c>
      <c r="B45" s="60">
        <v>2551.73</v>
      </c>
      <c r="C45" s="60">
        <v>2256.29</v>
      </c>
      <c r="D45" s="60">
        <v>2756.75</v>
      </c>
      <c r="E45" s="57">
        <v>2756.75</v>
      </c>
      <c r="F45" s="60">
        <v>2756.75</v>
      </c>
    </row>
    <row r="46" spans="1:6" s="54" customFormat="1" ht="25.5" x14ac:dyDescent="0.2">
      <c r="A46" s="59" t="s">
        <v>82</v>
      </c>
      <c r="B46" s="63"/>
      <c r="C46" s="60">
        <v>1281.54</v>
      </c>
      <c r="D46" s="63"/>
      <c r="E46" s="53"/>
      <c r="F46" s="63"/>
    </row>
    <row r="47" spans="1:6" s="54" customFormat="1" ht="12.75" x14ac:dyDescent="0.2">
      <c r="A47" s="58" t="s">
        <v>83</v>
      </c>
      <c r="B47" s="55">
        <v>8743.6200000000008</v>
      </c>
      <c r="C47" s="56">
        <v>358.95</v>
      </c>
      <c r="D47" s="56">
        <v>180.5</v>
      </c>
      <c r="E47" s="62">
        <v>180.5</v>
      </c>
      <c r="F47" s="56">
        <v>180.5</v>
      </c>
    </row>
    <row r="48" spans="1:6" s="54" customFormat="1" ht="25.5" x14ac:dyDescent="0.2">
      <c r="A48" s="59" t="s">
        <v>75</v>
      </c>
      <c r="B48" s="61">
        <v>217.78</v>
      </c>
      <c r="C48" s="61">
        <v>180.5</v>
      </c>
      <c r="D48" s="61">
        <v>180.5</v>
      </c>
      <c r="E48" s="62">
        <v>180.5</v>
      </c>
      <c r="F48" s="61">
        <v>180.5</v>
      </c>
    </row>
    <row r="49" spans="1:6" s="54" customFormat="1" ht="25.5" x14ac:dyDescent="0.2">
      <c r="A49" s="59" t="s">
        <v>65</v>
      </c>
      <c r="B49" s="60">
        <v>8525.84</v>
      </c>
      <c r="C49" s="61">
        <v>178.45</v>
      </c>
      <c r="D49" s="63"/>
      <c r="E49" s="53"/>
      <c r="F49" s="63"/>
    </row>
    <row r="50" spans="1:6" s="54" customFormat="1" ht="25.5" x14ac:dyDescent="0.2">
      <c r="A50" s="58" t="s">
        <v>84</v>
      </c>
      <c r="B50" s="55">
        <v>7963.37</v>
      </c>
      <c r="C50" s="52"/>
      <c r="D50" s="52"/>
      <c r="E50" s="53"/>
      <c r="F50" s="52"/>
    </row>
    <row r="51" spans="1:6" s="54" customFormat="1" ht="12.75" x14ac:dyDescent="0.2">
      <c r="A51" s="59" t="s">
        <v>74</v>
      </c>
      <c r="B51" s="60">
        <v>7963.37</v>
      </c>
      <c r="C51" s="63"/>
      <c r="D51" s="63"/>
      <c r="E51" s="53"/>
      <c r="F51" s="63"/>
    </row>
    <row r="52" spans="1:6" s="54" customFormat="1" ht="38.25" x14ac:dyDescent="0.2">
      <c r="A52" s="58" t="s">
        <v>85</v>
      </c>
      <c r="B52" s="55">
        <v>40826.870000000003</v>
      </c>
      <c r="C52" s="55">
        <v>36048.57</v>
      </c>
      <c r="D52" s="55">
        <v>39981.68</v>
      </c>
      <c r="E52" s="57">
        <v>39981.68</v>
      </c>
      <c r="F52" s="55">
        <v>39981.68</v>
      </c>
    </row>
    <row r="53" spans="1:6" s="54" customFormat="1" ht="12.75" x14ac:dyDescent="0.2">
      <c r="A53" s="59" t="s">
        <v>74</v>
      </c>
      <c r="B53" s="61">
        <v>66.36</v>
      </c>
      <c r="C53" s="61">
        <v>66.89</v>
      </c>
      <c r="D53" s="63"/>
      <c r="E53" s="53"/>
      <c r="F53" s="63"/>
    </row>
    <row r="54" spans="1:6" s="54" customFormat="1" ht="25.5" x14ac:dyDescent="0.2">
      <c r="A54" s="59" t="s">
        <v>65</v>
      </c>
      <c r="B54" s="60">
        <v>40760.51</v>
      </c>
      <c r="C54" s="60">
        <v>35981.68</v>
      </c>
      <c r="D54" s="60">
        <v>39981.68</v>
      </c>
      <c r="E54" s="57">
        <v>39981.68</v>
      </c>
      <c r="F54" s="60">
        <v>39981.68</v>
      </c>
    </row>
    <row r="55" spans="1:6" s="54" customFormat="1" ht="25.5" x14ac:dyDescent="0.2">
      <c r="A55" s="52" t="s">
        <v>86</v>
      </c>
      <c r="B55" s="55">
        <v>624127.09</v>
      </c>
      <c r="C55" s="55">
        <v>12966.86</v>
      </c>
      <c r="D55" s="55">
        <v>5310.89</v>
      </c>
      <c r="E55" s="57">
        <v>5310.89</v>
      </c>
      <c r="F55" s="55">
        <v>5310.89</v>
      </c>
    </row>
    <row r="56" spans="1:6" s="54" customFormat="1" ht="25.5" x14ac:dyDescent="0.2">
      <c r="A56" s="58" t="s">
        <v>87</v>
      </c>
      <c r="B56" s="55">
        <v>13066.6</v>
      </c>
      <c r="C56" s="55">
        <v>12966.86</v>
      </c>
      <c r="D56" s="55">
        <v>5310.89</v>
      </c>
      <c r="E56" s="57">
        <v>5310.89</v>
      </c>
      <c r="F56" s="55">
        <v>5310.89</v>
      </c>
    </row>
    <row r="57" spans="1:6" s="54" customFormat="1" ht="12.75" x14ac:dyDescent="0.2">
      <c r="A57" s="59" t="s">
        <v>74</v>
      </c>
      <c r="B57" s="60">
        <v>1561.87</v>
      </c>
      <c r="C57" s="61">
        <v>694.34</v>
      </c>
      <c r="D57" s="61">
        <v>100</v>
      </c>
      <c r="E57" s="62">
        <v>100</v>
      </c>
      <c r="F57" s="61">
        <v>100</v>
      </c>
    </row>
    <row r="58" spans="1:6" s="54" customFormat="1" ht="25.5" x14ac:dyDescent="0.2">
      <c r="A58" s="59" t="s">
        <v>67</v>
      </c>
      <c r="B58" s="61">
        <v>22.4</v>
      </c>
      <c r="C58" s="63"/>
      <c r="D58" s="63"/>
      <c r="E58" s="53"/>
      <c r="F58" s="63"/>
    </row>
    <row r="59" spans="1:6" s="54" customFormat="1" ht="25.5" x14ac:dyDescent="0.2">
      <c r="A59" s="59" t="s">
        <v>69</v>
      </c>
      <c r="B59" s="60">
        <v>2328.46</v>
      </c>
      <c r="C59" s="63"/>
      <c r="D59" s="63"/>
      <c r="E59" s="53"/>
      <c r="F59" s="63"/>
    </row>
    <row r="60" spans="1:6" s="54" customFormat="1" ht="25.5" x14ac:dyDescent="0.2">
      <c r="A60" s="59" t="s">
        <v>75</v>
      </c>
      <c r="B60" s="60">
        <v>5345.41</v>
      </c>
      <c r="C60" s="63"/>
      <c r="D60" s="63"/>
      <c r="E60" s="53"/>
      <c r="F60" s="63"/>
    </row>
    <row r="61" spans="1:6" s="54" customFormat="1" ht="25.5" x14ac:dyDescent="0.2">
      <c r="A61" s="59" t="s">
        <v>65</v>
      </c>
      <c r="B61" s="60">
        <v>2770.84</v>
      </c>
      <c r="C61" s="60">
        <v>9194.39</v>
      </c>
      <c r="D61" s="60">
        <v>5210.8900000000003</v>
      </c>
      <c r="E61" s="57">
        <v>5210.8900000000003</v>
      </c>
      <c r="F61" s="60">
        <v>5210.8900000000003</v>
      </c>
    </row>
    <row r="62" spans="1:6" s="54" customFormat="1" ht="25.5" x14ac:dyDescent="0.2">
      <c r="A62" s="59" t="s">
        <v>80</v>
      </c>
      <c r="B62" s="63"/>
      <c r="C62" s="60">
        <v>1539.59</v>
      </c>
      <c r="D62" s="63"/>
      <c r="E62" s="53"/>
      <c r="F62" s="63"/>
    </row>
    <row r="63" spans="1:6" s="54" customFormat="1" ht="25.5" x14ac:dyDescent="0.2">
      <c r="A63" s="59" t="s">
        <v>72</v>
      </c>
      <c r="B63" s="61">
        <v>836.7</v>
      </c>
      <c r="C63" s="60">
        <v>1538.54</v>
      </c>
      <c r="D63" s="63"/>
      <c r="E63" s="53"/>
      <c r="F63" s="63"/>
    </row>
    <row r="64" spans="1:6" s="54" customFormat="1" ht="38.25" x14ac:dyDescent="0.2">
      <c r="A64" s="59" t="s">
        <v>70</v>
      </c>
      <c r="B64" s="61">
        <v>200.92</v>
      </c>
      <c r="C64" s="63"/>
      <c r="D64" s="63"/>
      <c r="E64" s="53"/>
      <c r="F64" s="63"/>
    </row>
    <row r="65" spans="1:6" s="54" customFormat="1" ht="25.5" x14ac:dyDescent="0.2">
      <c r="A65" s="58" t="s">
        <v>88</v>
      </c>
      <c r="B65" s="55">
        <v>611060.49</v>
      </c>
      <c r="C65" s="52"/>
      <c r="D65" s="52"/>
      <c r="E65" s="53"/>
      <c r="F65" s="52"/>
    </row>
    <row r="66" spans="1:6" s="54" customFormat="1" ht="25.5" x14ac:dyDescent="0.2">
      <c r="A66" s="59" t="s">
        <v>89</v>
      </c>
      <c r="B66" s="60">
        <v>13453.76</v>
      </c>
      <c r="C66" s="63"/>
      <c r="D66" s="63"/>
      <c r="E66" s="53"/>
      <c r="F66" s="63"/>
    </row>
    <row r="67" spans="1:6" s="54" customFormat="1" ht="25.5" x14ac:dyDescent="0.2">
      <c r="A67" s="59" t="s">
        <v>75</v>
      </c>
      <c r="B67" s="60">
        <v>232862.17</v>
      </c>
      <c r="C67" s="63"/>
      <c r="D67" s="63"/>
      <c r="E67" s="53"/>
      <c r="F67" s="63"/>
    </row>
    <row r="68" spans="1:6" s="54" customFormat="1" ht="12.75" x14ac:dyDescent="0.2">
      <c r="A68" s="59" t="s">
        <v>76</v>
      </c>
      <c r="B68" s="60">
        <v>364744.56</v>
      </c>
      <c r="C68" s="63"/>
      <c r="D68" s="63"/>
      <c r="E68" s="53"/>
      <c r="F68" s="63"/>
    </row>
    <row r="69" spans="1:6" s="54" customFormat="1" ht="12.75" x14ac:dyDescent="0.2">
      <c r="A69" s="52" t="s">
        <v>90</v>
      </c>
      <c r="B69" s="55">
        <v>2787814.91</v>
      </c>
      <c r="C69" s="55">
        <v>2570802.7799999998</v>
      </c>
      <c r="D69" s="55">
        <v>2560880.48</v>
      </c>
      <c r="E69" s="57">
        <v>2560880.48</v>
      </c>
      <c r="F69" s="55">
        <v>2560880.48</v>
      </c>
    </row>
  </sheetData>
  <mergeCells count="5">
    <mergeCell ref="A1:F1"/>
    <mergeCell ref="A3:F3"/>
    <mergeCell ref="A5:F5"/>
    <mergeCell ref="A7:F7"/>
    <mergeCell ref="A28:F28"/>
  </mergeCells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B16" sqref="B16"/>
    </sheetView>
  </sheetViews>
  <sheetFormatPr defaultRowHeight="11.25" x14ac:dyDescent="0.15"/>
  <cols>
    <col min="1" max="1" width="47" style="64" customWidth="1"/>
    <col min="2" max="2" width="17.140625" style="64" customWidth="1"/>
    <col min="3" max="3" width="15.42578125" style="64" customWidth="1"/>
    <col min="4" max="4" width="12.7109375" style="64" customWidth="1"/>
    <col min="5" max="5" width="15.140625" style="64" customWidth="1"/>
    <col min="6" max="6" width="14.7109375" style="64" customWidth="1"/>
    <col min="7" max="16384" width="9.140625" style="64"/>
  </cols>
  <sheetData>
    <row r="1" spans="1:6" customFormat="1" ht="42" customHeight="1" x14ac:dyDescent="0.25">
      <c r="A1" s="107" t="s">
        <v>91</v>
      </c>
      <c r="B1" s="107"/>
      <c r="C1" s="107"/>
      <c r="D1" s="107"/>
      <c r="E1" s="107"/>
      <c r="F1" s="107"/>
    </row>
    <row r="2" spans="1:6" customFormat="1" ht="18" customHeight="1" x14ac:dyDescent="0.25">
      <c r="A2" s="22"/>
      <c r="B2" s="22"/>
      <c r="C2" s="22"/>
      <c r="D2" s="22"/>
      <c r="E2" s="22"/>
      <c r="F2" s="22"/>
    </row>
    <row r="3" spans="1:6" customFormat="1" ht="15.75" x14ac:dyDescent="0.25">
      <c r="A3" s="107" t="s">
        <v>10</v>
      </c>
      <c r="B3" s="107"/>
      <c r="C3" s="107"/>
      <c r="D3" s="107"/>
      <c r="E3" s="107"/>
      <c r="F3" s="107"/>
    </row>
    <row r="4" spans="1:6" customFormat="1" ht="18" x14ac:dyDescent="0.25">
      <c r="A4" s="22"/>
      <c r="B4" s="22"/>
      <c r="C4" s="22"/>
      <c r="D4" s="22"/>
      <c r="E4" s="5"/>
      <c r="F4" s="5"/>
    </row>
    <row r="5" spans="1:6" customFormat="1" ht="18" customHeight="1" x14ac:dyDescent="0.25">
      <c r="A5" s="107" t="s">
        <v>3</v>
      </c>
      <c r="B5" s="107"/>
      <c r="C5" s="107"/>
      <c r="D5" s="107"/>
      <c r="E5" s="107"/>
      <c r="F5" s="107"/>
    </row>
    <row r="6" spans="1:6" customFormat="1" ht="18" x14ac:dyDescent="0.25">
      <c r="A6" s="22"/>
      <c r="B6" s="22"/>
      <c r="C6" s="22"/>
      <c r="D6" s="22"/>
      <c r="E6" s="5"/>
      <c r="F6" s="5"/>
    </row>
    <row r="7" spans="1:6" customFormat="1" ht="15.75" customHeight="1" x14ac:dyDescent="0.25">
      <c r="A7" s="107" t="s">
        <v>6</v>
      </c>
      <c r="B7" s="107"/>
      <c r="C7" s="107"/>
      <c r="D7" s="107"/>
      <c r="E7" s="107"/>
      <c r="F7" s="107"/>
    </row>
    <row r="8" spans="1:6" customFormat="1" ht="18.75" thickBot="1" x14ac:dyDescent="0.3">
      <c r="A8" s="22"/>
      <c r="B8" s="22"/>
      <c r="C8" s="22"/>
      <c r="D8" s="22"/>
      <c r="E8" s="5"/>
      <c r="F8" s="5"/>
    </row>
    <row r="9" spans="1:6" s="51" customFormat="1" ht="54" customHeight="1" thickBot="1" x14ac:dyDescent="0.2">
      <c r="A9" s="50" t="s">
        <v>57</v>
      </c>
      <c r="B9" s="50" t="s">
        <v>58</v>
      </c>
      <c r="C9" s="50" t="s">
        <v>20</v>
      </c>
      <c r="D9" s="50" t="s">
        <v>59</v>
      </c>
      <c r="E9" s="50" t="s">
        <v>60</v>
      </c>
      <c r="F9" s="50" t="s">
        <v>61</v>
      </c>
    </row>
    <row r="10" spans="1:6" s="54" customFormat="1" ht="12.75" x14ac:dyDescent="0.2">
      <c r="A10" s="65" t="s">
        <v>92</v>
      </c>
      <c r="B10" s="55">
        <v>2782512.63</v>
      </c>
      <c r="C10" s="55">
        <v>2567484.7799999998</v>
      </c>
      <c r="D10" s="55">
        <v>2551466.87</v>
      </c>
      <c r="E10" s="57">
        <v>2551466.87</v>
      </c>
      <c r="F10" s="55">
        <v>2551466.87</v>
      </c>
    </row>
    <row r="11" spans="1:6" s="54" customFormat="1" ht="25.5" x14ac:dyDescent="0.2">
      <c r="A11" s="65" t="s">
        <v>93</v>
      </c>
      <c r="B11" s="55">
        <v>5302.28</v>
      </c>
      <c r="C11" s="55">
        <v>3318</v>
      </c>
      <c r="D11" s="55">
        <v>9413.61</v>
      </c>
      <c r="E11" s="57">
        <v>9413.61</v>
      </c>
      <c r="F11" s="55">
        <v>9413.61</v>
      </c>
    </row>
  </sheetData>
  <mergeCells count="4">
    <mergeCell ref="A1:F1"/>
    <mergeCell ref="A3:F3"/>
    <mergeCell ref="A5:F5"/>
    <mergeCell ref="A7:F7"/>
  </mergeCells>
  <pageMargins left="0.75" right="0.75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A3" sqref="A3:H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7" t="s">
        <v>91</v>
      </c>
      <c r="B1" s="107"/>
      <c r="C1" s="107"/>
      <c r="D1" s="107"/>
      <c r="E1" s="107"/>
      <c r="F1" s="107"/>
      <c r="G1" s="107"/>
      <c r="H1" s="10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7" t="s">
        <v>10</v>
      </c>
      <c r="B3" s="107"/>
      <c r="C3" s="107"/>
      <c r="D3" s="107"/>
      <c r="E3" s="107"/>
      <c r="F3" s="107"/>
      <c r="G3" s="107"/>
      <c r="H3" s="10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7" t="s">
        <v>42</v>
      </c>
      <c r="B5" s="107"/>
      <c r="C5" s="107"/>
      <c r="D5" s="107"/>
      <c r="E5" s="107"/>
      <c r="F5" s="107"/>
      <c r="G5" s="107"/>
      <c r="H5" s="10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8" t="s">
        <v>4</v>
      </c>
      <c r="B7" s="17" t="s">
        <v>5</v>
      </c>
      <c r="C7" s="17" t="s">
        <v>16</v>
      </c>
      <c r="D7" s="17" t="s">
        <v>19</v>
      </c>
      <c r="E7" s="18" t="s">
        <v>20</v>
      </c>
      <c r="F7" s="18" t="s">
        <v>17</v>
      </c>
      <c r="G7" s="18" t="s">
        <v>15</v>
      </c>
      <c r="H7" s="18" t="s">
        <v>18</v>
      </c>
    </row>
    <row r="8" spans="1:8" x14ac:dyDescent="0.25">
      <c r="A8" s="32"/>
      <c r="B8" s="33"/>
      <c r="C8" s="31" t="s">
        <v>44</v>
      </c>
      <c r="D8" s="33"/>
      <c r="E8" s="32"/>
      <c r="F8" s="32"/>
      <c r="G8" s="32"/>
      <c r="H8" s="32"/>
    </row>
    <row r="9" spans="1:8" ht="25.5" x14ac:dyDescent="0.25">
      <c r="A9" s="11">
        <v>8</v>
      </c>
      <c r="B9" s="11"/>
      <c r="C9" s="11" t="s">
        <v>7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11</v>
      </c>
      <c r="D10" s="8"/>
      <c r="E10" s="9"/>
      <c r="F10" s="9"/>
      <c r="G10" s="9"/>
      <c r="H10" s="9"/>
    </row>
    <row r="11" spans="1:8" x14ac:dyDescent="0.25">
      <c r="A11" s="11"/>
      <c r="B11" s="15"/>
      <c r="C11" s="34"/>
      <c r="D11" s="8"/>
      <c r="E11" s="9"/>
      <c r="F11" s="9"/>
      <c r="G11" s="9"/>
      <c r="H11" s="9"/>
    </row>
    <row r="12" spans="1:8" x14ac:dyDescent="0.25">
      <c r="A12" s="11"/>
      <c r="B12" s="15"/>
      <c r="C12" s="31" t="s">
        <v>47</v>
      </c>
      <c r="D12" s="8"/>
      <c r="E12" s="9"/>
      <c r="F12" s="9"/>
      <c r="G12" s="9"/>
      <c r="H12" s="9"/>
    </row>
    <row r="13" spans="1:8" ht="25.5" x14ac:dyDescent="0.25">
      <c r="A13" s="13">
        <v>5</v>
      </c>
      <c r="B13" s="14"/>
      <c r="C13" s="23" t="s">
        <v>8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4" t="s">
        <v>12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A3" sqref="A3:F3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7" t="s">
        <v>94</v>
      </c>
      <c r="B1" s="107"/>
      <c r="C1" s="107"/>
      <c r="D1" s="107"/>
      <c r="E1" s="107"/>
      <c r="F1" s="107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customHeight="1" x14ac:dyDescent="0.25">
      <c r="A3" s="107" t="s">
        <v>10</v>
      </c>
      <c r="B3" s="107"/>
      <c r="C3" s="107"/>
      <c r="D3" s="107"/>
      <c r="E3" s="107"/>
      <c r="F3" s="107"/>
    </row>
    <row r="4" spans="1:6" ht="18" x14ac:dyDescent="0.25">
      <c r="A4" s="22"/>
      <c r="B4" s="22"/>
      <c r="C4" s="22"/>
      <c r="D4" s="22"/>
      <c r="E4" s="5"/>
      <c r="F4" s="5"/>
    </row>
    <row r="5" spans="1:6" ht="18" customHeight="1" x14ac:dyDescent="0.25">
      <c r="A5" s="107" t="s">
        <v>43</v>
      </c>
      <c r="B5" s="107"/>
      <c r="C5" s="107"/>
      <c r="D5" s="107"/>
      <c r="E5" s="107"/>
      <c r="F5" s="107"/>
    </row>
    <row r="6" spans="1:6" ht="18" x14ac:dyDescent="0.25">
      <c r="A6" s="22"/>
      <c r="B6" s="22"/>
      <c r="C6" s="22"/>
      <c r="D6" s="22"/>
      <c r="E6" s="5"/>
      <c r="F6" s="5"/>
    </row>
    <row r="7" spans="1:6" ht="25.5" x14ac:dyDescent="0.25">
      <c r="A7" s="17" t="s">
        <v>37</v>
      </c>
      <c r="B7" s="17" t="s">
        <v>19</v>
      </c>
      <c r="C7" s="18" t="s">
        <v>20</v>
      </c>
      <c r="D7" s="18" t="s">
        <v>17</v>
      </c>
      <c r="E7" s="18" t="s">
        <v>15</v>
      </c>
      <c r="F7" s="18" t="s">
        <v>18</v>
      </c>
    </row>
    <row r="8" spans="1:6" x14ac:dyDescent="0.25">
      <c r="A8" s="11" t="s">
        <v>44</v>
      </c>
      <c r="B8" s="8"/>
      <c r="C8" s="9"/>
      <c r="D8" s="9"/>
      <c r="E8" s="9"/>
      <c r="F8" s="9"/>
    </row>
    <row r="9" spans="1:6" ht="25.5" x14ac:dyDescent="0.25">
      <c r="A9" s="11" t="s">
        <v>45</v>
      </c>
      <c r="B9" s="8"/>
      <c r="C9" s="9"/>
      <c r="D9" s="9"/>
      <c r="E9" s="9"/>
      <c r="F9" s="9"/>
    </row>
    <row r="10" spans="1:6" ht="25.5" x14ac:dyDescent="0.25">
      <c r="A10" s="16" t="s">
        <v>46</v>
      </c>
      <c r="B10" s="8"/>
      <c r="C10" s="9"/>
      <c r="D10" s="9"/>
      <c r="E10" s="9"/>
      <c r="F10" s="9"/>
    </row>
    <row r="11" spans="1:6" x14ac:dyDescent="0.25">
      <c r="A11" s="16"/>
      <c r="B11" s="8"/>
      <c r="C11" s="9"/>
      <c r="D11" s="9"/>
      <c r="E11" s="9"/>
      <c r="F11" s="9"/>
    </row>
    <row r="12" spans="1:6" x14ac:dyDescent="0.25">
      <c r="A12" s="11" t="s">
        <v>47</v>
      </c>
      <c r="B12" s="8"/>
      <c r="C12" s="9"/>
      <c r="D12" s="9"/>
      <c r="E12" s="9"/>
      <c r="F12" s="9"/>
    </row>
    <row r="13" spans="1:6" x14ac:dyDescent="0.25">
      <c r="A13" s="23" t="s">
        <v>38</v>
      </c>
      <c r="B13" s="8"/>
      <c r="C13" s="9"/>
      <c r="D13" s="9"/>
      <c r="E13" s="9"/>
      <c r="F13" s="9"/>
    </row>
    <row r="14" spans="1:6" x14ac:dyDescent="0.25">
      <c r="A14" s="12" t="s">
        <v>39</v>
      </c>
      <c r="B14" s="8"/>
      <c r="C14" s="9"/>
      <c r="D14" s="9"/>
      <c r="E14" s="9"/>
      <c r="F14" s="10"/>
    </row>
    <row r="15" spans="1:6" x14ac:dyDescent="0.25">
      <c r="A15" s="23" t="s">
        <v>40</v>
      </c>
      <c r="B15" s="8"/>
      <c r="C15" s="9"/>
      <c r="D15" s="9"/>
      <c r="E15" s="9"/>
      <c r="F15" s="10"/>
    </row>
    <row r="16" spans="1:6" x14ac:dyDescent="0.25">
      <c r="A16" s="12" t="s">
        <v>41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showGridLines="0" workbookViewId="0">
      <selection activeCell="A2" sqref="A2"/>
    </sheetView>
  </sheetViews>
  <sheetFormatPr defaultRowHeight="12" x14ac:dyDescent="0.2"/>
  <cols>
    <col min="1" max="1" width="48" style="64" customWidth="1"/>
    <col min="2" max="2" width="17.7109375" style="64" customWidth="1"/>
    <col min="3" max="3" width="16.7109375" style="64" customWidth="1"/>
    <col min="4" max="4" width="15.5703125" style="64" customWidth="1"/>
    <col min="5" max="5" width="16.5703125" style="88" customWidth="1"/>
    <col min="6" max="6" width="13.85546875" style="64" customWidth="1"/>
    <col min="7" max="16384" width="9.140625" style="64"/>
  </cols>
  <sheetData>
    <row r="1" spans="1:9" customFormat="1" ht="42" customHeight="1" x14ac:dyDescent="0.25">
      <c r="A1" s="107" t="s">
        <v>94</v>
      </c>
      <c r="B1" s="107"/>
      <c r="C1" s="107"/>
      <c r="D1" s="107"/>
      <c r="E1" s="107"/>
      <c r="F1" s="107"/>
      <c r="G1" s="66"/>
      <c r="H1" s="66"/>
      <c r="I1" s="66"/>
    </row>
    <row r="2" spans="1:9" customFormat="1" ht="18" x14ac:dyDescent="0.25">
      <c r="A2" s="22"/>
      <c r="B2" s="22"/>
      <c r="C2" s="22"/>
      <c r="D2" s="22"/>
      <c r="E2" s="22"/>
      <c r="F2" s="22"/>
      <c r="G2" s="22"/>
      <c r="H2" s="5"/>
      <c r="I2" s="5"/>
    </row>
    <row r="3" spans="1:9" customFormat="1" ht="18" customHeight="1" x14ac:dyDescent="0.25">
      <c r="A3" s="107" t="s">
        <v>9</v>
      </c>
      <c r="B3" s="107"/>
      <c r="C3" s="107"/>
      <c r="D3" s="107"/>
      <c r="E3" s="107"/>
      <c r="F3" s="107"/>
      <c r="G3" s="49"/>
      <c r="H3" s="49"/>
      <c r="I3" s="49"/>
    </row>
    <row r="4" spans="1:9" customFormat="1" ht="18.75" thickBot="1" x14ac:dyDescent="0.3">
      <c r="A4" s="22"/>
      <c r="B4" s="22"/>
      <c r="C4" s="22"/>
      <c r="D4" s="22"/>
      <c r="E4" s="22"/>
      <c r="F4" s="22"/>
      <c r="G4" s="22"/>
      <c r="H4" s="5"/>
      <c r="I4" s="5"/>
    </row>
    <row r="5" spans="1:9" s="51" customFormat="1" ht="24.75" customHeight="1" thickBot="1" x14ac:dyDescent="0.2">
      <c r="A5" s="50" t="s">
        <v>57</v>
      </c>
      <c r="B5" s="50" t="s">
        <v>58</v>
      </c>
      <c r="C5" s="50" t="s">
        <v>20</v>
      </c>
      <c r="D5" s="50" t="s">
        <v>59</v>
      </c>
      <c r="E5" s="82" t="s">
        <v>60</v>
      </c>
      <c r="F5" s="50" t="s">
        <v>61</v>
      </c>
    </row>
    <row r="6" spans="1:9" s="71" customFormat="1" ht="12.75" x14ac:dyDescent="0.2">
      <c r="A6" s="69" t="s">
        <v>95</v>
      </c>
      <c r="B6" s="70">
        <v>2787814.91</v>
      </c>
      <c r="C6" s="70">
        <v>2570802.7799999998</v>
      </c>
      <c r="D6" s="70">
        <v>2560880.48</v>
      </c>
      <c r="E6" s="83">
        <v>2560880.48</v>
      </c>
      <c r="F6" s="70">
        <v>2560880.48</v>
      </c>
    </row>
    <row r="7" spans="1:9" s="54" customFormat="1" ht="12.75" x14ac:dyDescent="0.2">
      <c r="A7" s="72" t="s">
        <v>96</v>
      </c>
      <c r="B7" s="73">
        <v>2787814.91</v>
      </c>
      <c r="C7" s="73">
        <v>2570802.7799999998</v>
      </c>
      <c r="D7" s="73">
        <v>2560880.48</v>
      </c>
      <c r="E7" s="84">
        <v>2560880.48</v>
      </c>
      <c r="F7" s="73">
        <v>2560880.48</v>
      </c>
    </row>
    <row r="8" spans="1:9" s="54" customFormat="1" ht="12.75" x14ac:dyDescent="0.2">
      <c r="A8" s="98" t="s">
        <v>97</v>
      </c>
      <c r="B8" s="99">
        <v>2067039.79</v>
      </c>
      <c r="C8" s="99">
        <v>2386141.38</v>
      </c>
      <c r="D8" s="99">
        <v>2364401.08</v>
      </c>
      <c r="E8" s="100">
        <v>2364401.08</v>
      </c>
      <c r="F8" s="99">
        <v>2364401.08</v>
      </c>
    </row>
    <row r="9" spans="1:9" s="71" customFormat="1" ht="12.75" x14ac:dyDescent="0.2">
      <c r="A9" s="74" t="s">
        <v>98</v>
      </c>
      <c r="B9" s="75">
        <v>1985315.87</v>
      </c>
      <c r="C9" s="75">
        <v>2184440.38</v>
      </c>
      <c r="D9" s="75">
        <v>2172177.2599999998</v>
      </c>
      <c r="E9" s="85">
        <v>2172177.2599999998</v>
      </c>
      <c r="F9" s="75">
        <v>2172177.2599999998</v>
      </c>
    </row>
    <row r="10" spans="1:9" s="54" customFormat="1" ht="12.75" x14ac:dyDescent="0.2">
      <c r="A10" s="65" t="s">
        <v>99</v>
      </c>
      <c r="B10" s="52"/>
      <c r="C10" s="52"/>
      <c r="D10" s="55">
        <v>2000</v>
      </c>
      <c r="E10" s="79">
        <v>2000</v>
      </c>
      <c r="F10" s="55">
        <v>2000</v>
      </c>
    </row>
    <row r="11" spans="1:9" s="54" customFormat="1" ht="12.75" x14ac:dyDescent="0.2">
      <c r="A11" s="67" t="s">
        <v>78</v>
      </c>
      <c r="B11" s="52"/>
      <c r="C11" s="52"/>
      <c r="D11" s="55">
        <v>2000</v>
      </c>
      <c r="E11" s="79">
        <v>2000</v>
      </c>
      <c r="F11" s="55">
        <v>2000</v>
      </c>
    </row>
    <row r="12" spans="1:9" s="54" customFormat="1" ht="12.75" x14ac:dyDescent="0.2">
      <c r="A12" s="68" t="s">
        <v>81</v>
      </c>
      <c r="B12" s="52"/>
      <c r="C12" s="52"/>
      <c r="D12" s="55">
        <v>2000</v>
      </c>
      <c r="E12" s="79">
        <v>2000</v>
      </c>
      <c r="F12" s="55">
        <v>2000</v>
      </c>
    </row>
    <row r="13" spans="1:9" s="54" customFormat="1" ht="25.5" x14ac:dyDescent="0.2">
      <c r="A13" s="65" t="s">
        <v>100</v>
      </c>
      <c r="B13" s="52"/>
      <c r="C13" s="56">
        <v>15.6</v>
      </c>
      <c r="D13" s="56">
        <v>6</v>
      </c>
      <c r="E13" s="80">
        <v>6</v>
      </c>
      <c r="F13" s="56">
        <v>6</v>
      </c>
    </row>
    <row r="14" spans="1:9" s="54" customFormat="1" ht="12.75" x14ac:dyDescent="0.2">
      <c r="A14" s="67" t="s">
        <v>78</v>
      </c>
      <c r="B14" s="52"/>
      <c r="C14" s="56">
        <v>15.6</v>
      </c>
      <c r="D14" s="56">
        <v>6</v>
      </c>
      <c r="E14" s="80">
        <v>6</v>
      </c>
      <c r="F14" s="56">
        <v>6</v>
      </c>
    </row>
    <row r="15" spans="1:9" s="54" customFormat="1" ht="12.75" x14ac:dyDescent="0.2">
      <c r="A15" s="68" t="s">
        <v>81</v>
      </c>
      <c r="B15" s="52"/>
      <c r="C15" s="56">
        <v>15.6</v>
      </c>
      <c r="D15" s="56">
        <v>6</v>
      </c>
      <c r="E15" s="80">
        <v>6</v>
      </c>
      <c r="F15" s="56">
        <v>6</v>
      </c>
    </row>
    <row r="16" spans="1:9" s="54" customFormat="1" ht="25.5" x14ac:dyDescent="0.2">
      <c r="A16" s="65" t="s">
        <v>101</v>
      </c>
      <c r="B16" s="55">
        <v>59918.38</v>
      </c>
      <c r="C16" s="55">
        <v>6579.22</v>
      </c>
      <c r="D16" s="55">
        <v>2993.62</v>
      </c>
      <c r="E16" s="79">
        <v>2993.62</v>
      </c>
      <c r="F16" s="55">
        <v>2993.62</v>
      </c>
    </row>
    <row r="17" spans="1:6" s="54" customFormat="1" ht="12.75" x14ac:dyDescent="0.2">
      <c r="A17" s="67" t="s">
        <v>78</v>
      </c>
      <c r="B17" s="55">
        <v>59918.38</v>
      </c>
      <c r="C17" s="55">
        <v>6579.22</v>
      </c>
      <c r="D17" s="55">
        <v>2993.62</v>
      </c>
      <c r="E17" s="79">
        <v>2993.62</v>
      </c>
      <c r="F17" s="55">
        <v>2993.62</v>
      </c>
    </row>
    <row r="18" spans="1:6" s="54" customFormat="1" ht="12.75" x14ac:dyDescent="0.2">
      <c r="A18" s="68" t="s">
        <v>81</v>
      </c>
      <c r="B18" s="55">
        <v>59918.38</v>
      </c>
      <c r="C18" s="55">
        <v>6579.22</v>
      </c>
      <c r="D18" s="55">
        <v>2993.62</v>
      </c>
      <c r="E18" s="79">
        <v>2993.62</v>
      </c>
      <c r="F18" s="55">
        <v>2993.62</v>
      </c>
    </row>
    <row r="19" spans="1:6" s="54" customFormat="1" ht="25.5" x14ac:dyDescent="0.2">
      <c r="A19" s="65" t="s">
        <v>102</v>
      </c>
      <c r="B19" s="55">
        <v>173267.02</v>
      </c>
      <c r="C19" s="55">
        <v>180104.85</v>
      </c>
      <c r="D19" s="55">
        <v>180104.85</v>
      </c>
      <c r="E19" s="79">
        <v>180104.85</v>
      </c>
      <c r="F19" s="55">
        <v>180104.85</v>
      </c>
    </row>
    <row r="20" spans="1:6" s="54" customFormat="1" ht="12.75" x14ac:dyDescent="0.2">
      <c r="A20" s="67" t="s">
        <v>78</v>
      </c>
      <c r="B20" s="55">
        <v>173267.02</v>
      </c>
      <c r="C20" s="55">
        <v>180104.85</v>
      </c>
      <c r="D20" s="55">
        <v>180104.85</v>
      </c>
      <c r="E20" s="79">
        <v>180104.85</v>
      </c>
      <c r="F20" s="55">
        <v>180104.85</v>
      </c>
    </row>
    <row r="21" spans="1:6" s="54" customFormat="1" ht="12.75" x14ac:dyDescent="0.2">
      <c r="A21" s="68" t="s">
        <v>81</v>
      </c>
      <c r="B21" s="55">
        <v>173049.24</v>
      </c>
      <c r="C21" s="55">
        <v>179924.35</v>
      </c>
      <c r="D21" s="55">
        <v>179924.35</v>
      </c>
      <c r="E21" s="79">
        <v>179924.35</v>
      </c>
      <c r="F21" s="55">
        <v>179924.35</v>
      </c>
    </row>
    <row r="22" spans="1:6" s="54" customFormat="1" ht="12.75" x14ac:dyDescent="0.2">
      <c r="A22" s="68" t="s">
        <v>83</v>
      </c>
      <c r="B22" s="56">
        <v>217.78</v>
      </c>
      <c r="C22" s="56">
        <v>180.5</v>
      </c>
      <c r="D22" s="56">
        <v>180.5</v>
      </c>
      <c r="E22" s="80">
        <v>180.5</v>
      </c>
      <c r="F22" s="56">
        <v>180.5</v>
      </c>
    </row>
    <row r="23" spans="1:6" s="54" customFormat="1" ht="12.75" x14ac:dyDescent="0.2">
      <c r="A23" s="65" t="s">
        <v>103</v>
      </c>
      <c r="B23" s="55">
        <v>1749578.74</v>
      </c>
      <c r="C23" s="55">
        <v>1993371.99</v>
      </c>
      <c r="D23" s="55">
        <v>1984316.04</v>
      </c>
      <c r="E23" s="79">
        <v>1984316.04</v>
      </c>
      <c r="F23" s="55">
        <v>1984316.04</v>
      </c>
    </row>
    <row r="24" spans="1:6" s="54" customFormat="1" ht="12.75" x14ac:dyDescent="0.2">
      <c r="A24" s="67" t="s">
        <v>78</v>
      </c>
      <c r="B24" s="55">
        <v>1749578.74</v>
      </c>
      <c r="C24" s="55">
        <v>1993371.99</v>
      </c>
      <c r="D24" s="55">
        <v>1984316.04</v>
      </c>
      <c r="E24" s="79">
        <v>1984316.04</v>
      </c>
      <c r="F24" s="55">
        <v>1984316.04</v>
      </c>
    </row>
    <row r="25" spans="1:6" s="54" customFormat="1" ht="12.75" x14ac:dyDescent="0.2">
      <c r="A25" s="68" t="s">
        <v>79</v>
      </c>
      <c r="B25" s="55">
        <v>1701582.41</v>
      </c>
      <c r="C25" s="55">
        <v>1953842.89</v>
      </c>
      <c r="D25" s="55">
        <v>1951402.88</v>
      </c>
      <c r="E25" s="79">
        <v>1951402.88</v>
      </c>
      <c r="F25" s="55">
        <v>1951402.88</v>
      </c>
    </row>
    <row r="26" spans="1:6" s="54" customFormat="1" ht="12.75" x14ac:dyDescent="0.2">
      <c r="A26" s="68" t="s">
        <v>81</v>
      </c>
      <c r="B26" s="55">
        <v>35468.58</v>
      </c>
      <c r="C26" s="55">
        <v>35368.97</v>
      </c>
      <c r="D26" s="55">
        <v>28931.48</v>
      </c>
      <c r="E26" s="79">
        <v>28931.48</v>
      </c>
      <c r="F26" s="55">
        <v>28931.48</v>
      </c>
    </row>
    <row r="27" spans="1:6" s="54" customFormat="1" ht="12.75" x14ac:dyDescent="0.2">
      <c r="A27" s="68" t="s">
        <v>83</v>
      </c>
      <c r="B27" s="55">
        <v>8525.84</v>
      </c>
      <c r="C27" s="56">
        <v>178.45</v>
      </c>
      <c r="D27" s="52"/>
      <c r="E27" s="81"/>
      <c r="F27" s="52"/>
    </row>
    <row r="28" spans="1:6" s="54" customFormat="1" ht="25.5" x14ac:dyDescent="0.2">
      <c r="A28" s="68" t="s">
        <v>85</v>
      </c>
      <c r="B28" s="55">
        <v>4001.91</v>
      </c>
      <c r="C28" s="55">
        <v>3981.68</v>
      </c>
      <c r="D28" s="55">
        <v>3981.68</v>
      </c>
      <c r="E28" s="79">
        <v>3981.68</v>
      </c>
      <c r="F28" s="55">
        <v>3981.68</v>
      </c>
    </row>
    <row r="29" spans="1:6" s="54" customFormat="1" ht="25.5" x14ac:dyDescent="0.2">
      <c r="A29" s="65" t="s">
        <v>104</v>
      </c>
      <c r="B29" s="52"/>
      <c r="C29" s="56">
        <v>830.89</v>
      </c>
      <c r="D29" s="52"/>
      <c r="E29" s="81"/>
      <c r="F29" s="52"/>
    </row>
    <row r="30" spans="1:6" s="54" customFormat="1" ht="12.75" x14ac:dyDescent="0.2">
      <c r="A30" s="67" t="s">
        <v>78</v>
      </c>
      <c r="B30" s="52"/>
      <c r="C30" s="56">
        <v>830.89</v>
      </c>
      <c r="D30" s="52"/>
      <c r="E30" s="81"/>
      <c r="F30" s="52"/>
    </row>
    <row r="31" spans="1:6" s="54" customFormat="1" ht="12.75" x14ac:dyDescent="0.2">
      <c r="A31" s="68" t="s">
        <v>81</v>
      </c>
      <c r="B31" s="52"/>
      <c r="C31" s="56">
        <v>830.89</v>
      </c>
      <c r="D31" s="52"/>
      <c r="E31" s="81"/>
      <c r="F31" s="52"/>
    </row>
    <row r="32" spans="1:6" s="54" customFormat="1" ht="12.75" x14ac:dyDescent="0.2">
      <c r="A32" s="65" t="s">
        <v>105</v>
      </c>
      <c r="B32" s="55">
        <v>2551.73</v>
      </c>
      <c r="C32" s="55">
        <v>2256.29</v>
      </c>
      <c r="D32" s="55">
        <v>2756.75</v>
      </c>
      <c r="E32" s="79">
        <v>2756.75</v>
      </c>
      <c r="F32" s="55">
        <v>2756.75</v>
      </c>
    </row>
    <row r="33" spans="1:6" s="54" customFormat="1" ht="12.75" x14ac:dyDescent="0.2">
      <c r="A33" s="67" t="s">
        <v>78</v>
      </c>
      <c r="B33" s="55">
        <v>2551.73</v>
      </c>
      <c r="C33" s="55">
        <v>2256.29</v>
      </c>
      <c r="D33" s="55">
        <v>2756.75</v>
      </c>
      <c r="E33" s="79">
        <v>2756.75</v>
      </c>
      <c r="F33" s="55">
        <v>2756.75</v>
      </c>
    </row>
    <row r="34" spans="1:6" s="54" customFormat="1" ht="12.75" x14ac:dyDescent="0.2">
      <c r="A34" s="68" t="s">
        <v>81</v>
      </c>
      <c r="B34" s="55">
        <v>2551.73</v>
      </c>
      <c r="C34" s="55">
        <v>2256.29</v>
      </c>
      <c r="D34" s="55">
        <v>2756.75</v>
      </c>
      <c r="E34" s="79">
        <v>2756.75</v>
      </c>
      <c r="F34" s="55">
        <v>2756.75</v>
      </c>
    </row>
    <row r="35" spans="1:6" s="54" customFormat="1" ht="25.5" x14ac:dyDescent="0.2">
      <c r="A35" s="65" t="s">
        <v>106</v>
      </c>
      <c r="B35" s="52"/>
      <c r="C35" s="55">
        <v>1281.54</v>
      </c>
      <c r="D35" s="52"/>
      <c r="E35" s="78"/>
      <c r="F35" s="52"/>
    </row>
    <row r="36" spans="1:6" s="54" customFormat="1" ht="12.75" x14ac:dyDescent="0.2">
      <c r="A36" s="67" t="s">
        <v>78</v>
      </c>
      <c r="B36" s="52"/>
      <c r="C36" s="55">
        <v>1281.54</v>
      </c>
      <c r="D36" s="52"/>
      <c r="E36" s="78"/>
      <c r="F36" s="52"/>
    </row>
    <row r="37" spans="1:6" s="54" customFormat="1" ht="12.75" x14ac:dyDescent="0.2">
      <c r="A37" s="68" t="s">
        <v>81</v>
      </c>
      <c r="B37" s="52"/>
      <c r="C37" s="55">
        <v>1281.54</v>
      </c>
      <c r="D37" s="52"/>
      <c r="E37" s="78"/>
      <c r="F37" s="52"/>
    </row>
    <row r="38" spans="1:6" s="71" customFormat="1" ht="12.75" x14ac:dyDescent="0.2">
      <c r="A38" s="74" t="s">
        <v>107</v>
      </c>
      <c r="B38" s="75">
        <v>43487.83</v>
      </c>
      <c r="C38" s="75">
        <v>2500</v>
      </c>
      <c r="D38" s="76"/>
      <c r="E38" s="86"/>
      <c r="F38" s="76"/>
    </row>
    <row r="39" spans="1:6" s="54" customFormat="1" ht="12.75" x14ac:dyDescent="0.2">
      <c r="A39" s="65" t="s">
        <v>99</v>
      </c>
      <c r="B39" s="55">
        <v>43487.83</v>
      </c>
      <c r="C39" s="55">
        <v>2500</v>
      </c>
      <c r="D39" s="52"/>
      <c r="E39" s="78"/>
      <c r="F39" s="52"/>
    </row>
    <row r="40" spans="1:6" s="54" customFormat="1" ht="12.75" x14ac:dyDescent="0.2">
      <c r="A40" s="67" t="s">
        <v>78</v>
      </c>
      <c r="B40" s="55">
        <v>43487.83</v>
      </c>
      <c r="C40" s="55">
        <v>2500</v>
      </c>
      <c r="D40" s="52"/>
      <c r="E40" s="78"/>
      <c r="F40" s="52"/>
    </row>
    <row r="41" spans="1:6" s="54" customFormat="1" ht="12.75" x14ac:dyDescent="0.2">
      <c r="A41" s="68" t="s">
        <v>81</v>
      </c>
      <c r="B41" s="55">
        <v>35524.46</v>
      </c>
      <c r="C41" s="55">
        <v>2500</v>
      </c>
      <c r="D41" s="52"/>
      <c r="E41" s="78"/>
      <c r="F41" s="52"/>
    </row>
    <row r="42" spans="1:6" s="54" customFormat="1" ht="25.5" x14ac:dyDescent="0.2">
      <c r="A42" s="68" t="s">
        <v>84</v>
      </c>
      <c r="B42" s="55">
        <v>7963.37</v>
      </c>
      <c r="C42" s="52"/>
      <c r="D42" s="52"/>
      <c r="E42" s="78"/>
      <c r="F42" s="52"/>
    </row>
    <row r="43" spans="1:6" s="71" customFormat="1" ht="12.75" x14ac:dyDescent="0.2">
      <c r="A43" s="74" t="s">
        <v>108</v>
      </c>
      <c r="B43" s="75">
        <v>38236.089999999997</v>
      </c>
      <c r="C43" s="75">
        <v>40000</v>
      </c>
      <c r="D43" s="75">
        <v>40000</v>
      </c>
      <c r="E43" s="85">
        <v>40000</v>
      </c>
      <c r="F43" s="75">
        <v>40000</v>
      </c>
    </row>
    <row r="44" spans="1:6" s="54" customFormat="1" ht="12.75" x14ac:dyDescent="0.2">
      <c r="A44" s="65" t="s">
        <v>103</v>
      </c>
      <c r="B44" s="55">
        <v>38236.089999999997</v>
      </c>
      <c r="C44" s="55">
        <v>40000</v>
      </c>
      <c r="D44" s="55">
        <v>40000</v>
      </c>
      <c r="E44" s="79">
        <v>40000</v>
      </c>
      <c r="F44" s="55">
        <v>40000</v>
      </c>
    </row>
    <row r="45" spans="1:6" s="54" customFormat="1" ht="12.75" x14ac:dyDescent="0.2">
      <c r="A45" s="67" t="s">
        <v>78</v>
      </c>
      <c r="B45" s="55">
        <v>36758.6</v>
      </c>
      <c r="C45" s="55">
        <v>32000</v>
      </c>
      <c r="D45" s="55">
        <v>36000</v>
      </c>
      <c r="E45" s="79">
        <v>36000</v>
      </c>
      <c r="F45" s="55">
        <v>36000</v>
      </c>
    </row>
    <row r="46" spans="1:6" s="54" customFormat="1" ht="25.5" x14ac:dyDescent="0.2">
      <c r="A46" s="68" t="s">
        <v>85</v>
      </c>
      <c r="B46" s="55">
        <v>36758.6</v>
      </c>
      <c r="C46" s="55">
        <v>32000</v>
      </c>
      <c r="D46" s="55">
        <v>36000</v>
      </c>
      <c r="E46" s="79">
        <v>36000</v>
      </c>
      <c r="F46" s="55">
        <v>36000</v>
      </c>
    </row>
    <row r="47" spans="1:6" s="54" customFormat="1" ht="12.75" x14ac:dyDescent="0.2">
      <c r="A47" s="67" t="s">
        <v>86</v>
      </c>
      <c r="B47" s="55">
        <v>1477.49</v>
      </c>
      <c r="C47" s="55">
        <v>8000</v>
      </c>
      <c r="D47" s="55">
        <v>4000</v>
      </c>
      <c r="E47" s="79">
        <v>4000</v>
      </c>
      <c r="F47" s="55">
        <v>4000</v>
      </c>
    </row>
    <row r="48" spans="1:6" s="54" customFormat="1" ht="25.5" x14ac:dyDescent="0.2">
      <c r="A48" s="68" t="s">
        <v>87</v>
      </c>
      <c r="B48" s="55">
        <v>1477.49</v>
      </c>
      <c r="C48" s="55">
        <v>8000</v>
      </c>
      <c r="D48" s="55">
        <v>4000</v>
      </c>
      <c r="E48" s="79">
        <v>4000</v>
      </c>
      <c r="F48" s="55">
        <v>4000</v>
      </c>
    </row>
    <row r="49" spans="1:6" s="71" customFormat="1" ht="12.75" x14ac:dyDescent="0.2">
      <c r="A49" s="74" t="s">
        <v>109</v>
      </c>
      <c r="B49" s="76"/>
      <c r="C49" s="75">
        <v>159201</v>
      </c>
      <c r="D49" s="75">
        <v>152223.82</v>
      </c>
      <c r="E49" s="85">
        <v>152223.82</v>
      </c>
      <c r="F49" s="75">
        <v>152223.82</v>
      </c>
    </row>
    <row r="50" spans="1:6" s="54" customFormat="1" ht="12.75" x14ac:dyDescent="0.2">
      <c r="A50" s="65" t="s">
        <v>103</v>
      </c>
      <c r="B50" s="52"/>
      <c r="C50" s="55">
        <v>159201</v>
      </c>
      <c r="D50" s="55">
        <v>152223.82</v>
      </c>
      <c r="E50" s="79">
        <v>152223.82</v>
      </c>
      <c r="F50" s="55">
        <v>152223.82</v>
      </c>
    </row>
    <row r="51" spans="1:6" s="54" customFormat="1" ht="12.75" x14ac:dyDescent="0.2">
      <c r="A51" s="67" t="s">
        <v>78</v>
      </c>
      <c r="B51" s="52"/>
      <c r="C51" s="55">
        <v>159201</v>
      </c>
      <c r="D51" s="55">
        <v>152223.82</v>
      </c>
      <c r="E51" s="79">
        <v>152223.82</v>
      </c>
      <c r="F51" s="55">
        <v>152223.82</v>
      </c>
    </row>
    <row r="52" spans="1:6" s="54" customFormat="1" ht="12.75" x14ac:dyDescent="0.2">
      <c r="A52" s="68" t="s">
        <v>81</v>
      </c>
      <c r="B52" s="52"/>
      <c r="C52" s="55">
        <v>159201</v>
      </c>
      <c r="D52" s="55">
        <v>152223.82</v>
      </c>
      <c r="E52" s="79">
        <v>152223.82</v>
      </c>
      <c r="F52" s="55">
        <v>152223.82</v>
      </c>
    </row>
    <row r="53" spans="1:6" s="54" customFormat="1" ht="25.5" x14ac:dyDescent="0.2">
      <c r="A53" s="98" t="s">
        <v>110</v>
      </c>
      <c r="B53" s="99">
        <v>94616.57</v>
      </c>
      <c r="C53" s="99">
        <v>177070.88</v>
      </c>
      <c r="D53" s="99">
        <v>190284.9</v>
      </c>
      <c r="E53" s="100">
        <v>190284.9</v>
      </c>
      <c r="F53" s="99">
        <v>190284.9</v>
      </c>
    </row>
    <row r="54" spans="1:6" s="71" customFormat="1" ht="12.75" x14ac:dyDescent="0.2">
      <c r="A54" s="74" t="s">
        <v>111</v>
      </c>
      <c r="B54" s="75">
        <v>37771.769999999997</v>
      </c>
      <c r="C54" s="75">
        <v>63188.67</v>
      </c>
      <c r="D54" s="75">
        <v>96940.69</v>
      </c>
      <c r="E54" s="85">
        <v>96940.69</v>
      </c>
      <c r="F54" s="75">
        <v>96940.69</v>
      </c>
    </row>
    <row r="55" spans="1:6" s="54" customFormat="1" ht="25.5" x14ac:dyDescent="0.2">
      <c r="A55" s="65" t="s">
        <v>101</v>
      </c>
      <c r="B55" s="52"/>
      <c r="C55" s="55">
        <v>19050</v>
      </c>
      <c r="D55" s="55">
        <v>20000</v>
      </c>
      <c r="E55" s="79">
        <v>20000</v>
      </c>
      <c r="F55" s="55">
        <v>20000</v>
      </c>
    </row>
    <row r="56" spans="1:6" s="54" customFormat="1" ht="12.75" x14ac:dyDescent="0.2">
      <c r="A56" s="67" t="s">
        <v>78</v>
      </c>
      <c r="B56" s="52"/>
      <c r="C56" s="55">
        <v>19050</v>
      </c>
      <c r="D56" s="55">
        <v>20000</v>
      </c>
      <c r="E56" s="79">
        <v>20000</v>
      </c>
      <c r="F56" s="55">
        <v>20000</v>
      </c>
    </row>
    <row r="57" spans="1:6" s="54" customFormat="1" ht="12.75" x14ac:dyDescent="0.2">
      <c r="A57" s="68" t="s">
        <v>81</v>
      </c>
      <c r="B57" s="52"/>
      <c r="C57" s="55">
        <v>19050</v>
      </c>
      <c r="D57" s="55">
        <v>20000</v>
      </c>
      <c r="E57" s="79">
        <v>20000</v>
      </c>
      <c r="F57" s="55">
        <v>20000</v>
      </c>
    </row>
    <row r="58" spans="1:6" s="54" customFormat="1" ht="12.75" x14ac:dyDescent="0.2">
      <c r="A58" s="65" t="s">
        <v>103</v>
      </c>
      <c r="B58" s="55">
        <v>37771.769999999997</v>
      </c>
      <c r="C58" s="55">
        <v>44138.67</v>
      </c>
      <c r="D58" s="55">
        <v>76940.69</v>
      </c>
      <c r="E58" s="79">
        <v>76940.69</v>
      </c>
      <c r="F58" s="55">
        <v>76940.69</v>
      </c>
    </row>
    <row r="59" spans="1:6" s="54" customFormat="1" ht="12.75" x14ac:dyDescent="0.2">
      <c r="A59" s="67" t="s">
        <v>78</v>
      </c>
      <c r="B59" s="55">
        <v>37771.769999999997</v>
      </c>
      <c r="C59" s="55">
        <v>44138.67</v>
      </c>
      <c r="D59" s="55">
        <v>76940.69</v>
      </c>
      <c r="E59" s="79">
        <v>76940.69</v>
      </c>
      <c r="F59" s="55">
        <v>76940.69</v>
      </c>
    </row>
    <row r="60" spans="1:6" s="54" customFormat="1" ht="12.75" x14ac:dyDescent="0.2">
      <c r="A60" s="68" t="s">
        <v>79</v>
      </c>
      <c r="B60" s="55">
        <v>37044.36</v>
      </c>
      <c r="C60" s="55">
        <v>42833.67</v>
      </c>
      <c r="D60" s="55">
        <v>71563.97</v>
      </c>
      <c r="E60" s="79">
        <v>71563.97</v>
      </c>
      <c r="F60" s="55">
        <v>71563.97</v>
      </c>
    </row>
    <row r="61" spans="1:6" s="54" customFormat="1" ht="12.75" x14ac:dyDescent="0.2">
      <c r="A61" s="68" t="s">
        <v>81</v>
      </c>
      <c r="B61" s="56">
        <v>727.41</v>
      </c>
      <c r="C61" s="55">
        <v>1305</v>
      </c>
      <c r="D61" s="55">
        <v>5376.72</v>
      </c>
      <c r="E61" s="79">
        <v>5376.72</v>
      </c>
      <c r="F61" s="55">
        <v>5376.72</v>
      </c>
    </row>
    <row r="62" spans="1:6" s="71" customFormat="1" ht="12.75" x14ac:dyDescent="0.2">
      <c r="A62" s="74" t="s">
        <v>112</v>
      </c>
      <c r="B62" s="75">
        <v>28385.53</v>
      </c>
      <c r="C62" s="75">
        <v>47138.48</v>
      </c>
      <c r="D62" s="75">
        <v>73810.3</v>
      </c>
      <c r="E62" s="89">
        <v>73810.3</v>
      </c>
      <c r="F62" s="75">
        <v>73810.3</v>
      </c>
    </row>
    <row r="63" spans="1:6" s="54" customFormat="1" ht="12.75" x14ac:dyDescent="0.2">
      <c r="A63" s="65" t="s">
        <v>99</v>
      </c>
      <c r="B63" s="55">
        <v>3684.31</v>
      </c>
      <c r="C63" s="55">
        <v>19814.53</v>
      </c>
      <c r="D63" s="55">
        <v>34868.31</v>
      </c>
      <c r="E63" s="79">
        <v>34868.31</v>
      </c>
      <c r="F63" s="55">
        <v>34868.31</v>
      </c>
    </row>
    <row r="64" spans="1:6" s="54" customFormat="1" ht="12.75" x14ac:dyDescent="0.2">
      <c r="A64" s="67" t="s">
        <v>78</v>
      </c>
      <c r="B64" s="55">
        <v>3684.31</v>
      </c>
      <c r="C64" s="55">
        <v>19814.53</v>
      </c>
      <c r="D64" s="55">
        <v>34868.31</v>
      </c>
      <c r="E64" s="79">
        <v>34868.31</v>
      </c>
      <c r="F64" s="55">
        <v>34868.31</v>
      </c>
    </row>
    <row r="65" spans="1:6" s="54" customFormat="1" ht="12.75" x14ac:dyDescent="0.2">
      <c r="A65" s="68" t="s">
        <v>79</v>
      </c>
      <c r="B65" s="55">
        <v>3684.31</v>
      </c>
      <c r="C65" s="55">
        <v>19814.53</v>
      </c>
      <c r="D65" s="55">
        <v>34868.31</v>
      </c>
      <c r="E65" s="79">
        <v>34868.31</v>
      </c>
      <c r="F65" s="55">
        <v>34868.31</v>
      </c>
    </row>
    <row r="66" spans="1:6" s="54" customFormat="1" ht="12.75" x14ac:dyDescent="0.2">
      <c r="A66" s="65" t="s">
        <v>113</v>
      </c>
      <c r="B66" s="55">
        <v>3569.89</v>
      </c>
      <c r="C66" s="55">
        <v>3644.57</v>
      </c>
      <c r="D66" s="55">
        <v>6635.39</v>
      </c>
      <c r="E66" s="79">
        <v>6635.39</v>
      </c>
      <c r="F66" s="55">
        <v>6635.39</v>
      </c>
    </row>
    <row r="67" spans="1:6" s="54" customFormat="1" ht="12.75" x14ac:dyDescent="0.2">
      <c r="A67" s="67" t="s">
        <v>78</v>
      </c>
      <c r="B67" s="55">
        <v>3569.89</v>
      </c>
      <c r="C67" s="55">
        <v>3644.57</v>
      </c>
      <c r="D67" s="55">
        <v>6635.39</v>
      </c>
      <c r="E67" s="79">
        <v>6635.39</v>
      </c>
      <c r="F67" s="55">
        <v>6635.39</v>
      </c>
    </row>
    <row r="68" spans="1:6" s="54" customFormat="1" ht="12.75" x14ac:dyDescent="0.2">
      <c r="A68" s="68" t="s">
        <v>79</v>
      </c>
      <c r="B68" s="55">
        <v>3569.89</v>
      </c>
      <c r="C68" s="55">
        <v>3644.57</v>
      </c>
      <c r="D68" s="55">
        <v>6635.39</v>
      </c>
      <c r="E68" s="79">
        <v>6635.39</v>
      </c>
      <c r="F68" s="55">
        <v>6635.39</v>
      </c>
    </row>
    <row r="69" spans="1:6" s="54" customFormat="1" ht="12.75" x14ac:dyDescent="0.2">
      <c r="A69" s="65" t="s">
        <v>114</v>
      </c>
      <c r="B69" s="55">
        <v>3212.18</v>
      </c>
      <c r="C69" s="55">
        <v>2759.66</v>
      </c>
      <c r="D69" s="55">
        <v>2322.39</v>
      </c>
      <c r="E69" s="79">
        <v>2322.39</v>
      </c>
      <c r="F69" s="55">
        <v>2322.39</v>
      </c>
    </row>
    <row r="70" spans="1:6" s="54" customFormat="1" ht="12.75" x14ac:dyDescent="0.2">
      <c r="A70" s="67" t="s">
        <v>78</v>
      </c>
      <c r="B70" s="55">
        <v>3212.18</v>
      </c>
      <c r="C70" s="55">
        <v>2759.66</v>
      </c>
      <c r="D70" s="55">
        <v>2322.39</v>
      </c>
      <c r="E70" s="79">
        <v>2322.39</v>
      </c>
      <c r="F70" s="55">
        <v>2322.39</v>
      </c>
    </row>
    <row r="71" spans="1:6" s="54" customFormat="1" ht="12.75" x14ac:dyDescent="0.2">
      <c r="A71" s="68" t="s">
        <v>79</v>
      </c>
      <c r="B71" s="55">
        <v>3212.18</v>
      </c>
      <c r="C71" s="55">
        <v>2759.66</v>
      </c>
      <c r="D71" s="55">
        <v>2322.39</v>
      </c>
      <c r="E71" s="79">
        <v>2322.39</v>
      </c>
      <c r="F71" s="55">
        <v>2322.39</v>
      </c>
    </row>
    <row r="72" spans="1:6" s="54" customFormat="1" ht="12.75" x14ac:dyDescent="0.2">
      <c r="A72" s="65" t="s">
        <v>115</v>
      </c>
      <c r="B72" s="55">
        <v>14800.16</v>
      </c>
      <c r="C72" s="55">
        <v>20919.72</v>
      </c>
      <c r="D72" s="55">
        <v>29984.21</v>
      </c>
      <c r="E72" s="79">
        <v>29984.21</v>
      </c>
      <c r="F72" s="55">
        <v>29984.21</v>
      </c>
    </row>
    <row r="73" spans="1:6" s="54" customFormat="1" ht="12.75" x14ac:dyDescent="0.2">
      <c r="A73" s="67" t="s">
        <v>78</v>
      </c>
      <c r="B73" s="55">
        <v>14800.16</v>
      </c>
      <c r="C73" s="55">
        <v>20919.72</v>
      </c>
      <c r="D73" s="55">
        <v>29984.21</v>
      </c>
      <c r="E73" s="79">
        <v>29984.21</v>
      </c>
      <c r="F73" s="55">
        <v>29984.21</v>
      </c>
    </row>
    <row r="74" spans="1:6" s="54" customFormat="1" ht="12.75" x14ac:dyDescent="0.2">
      <c r="A74" s="68" t="s">
        <v>79</v>
      </c>
      <c r="B74" s="55">
        <v>14002.17</v>
      </c>
      <c r="C74" s="55">
        <v>18310.419999999998</v>
      </c>
      <c r="D74" s="55">
        <v>22455.26</v>
      </c>
      <c r="E74" s="79">
        <v>22455.26</v>
      </c>
      <c r="F74" s="55">
        <v>22455.26</v>
      </c>
    </row>
    <row r="75" spans="1:6" s="54" customFormat="1" ht="12.75" x14ac:dyDescent="0.2">
      <c r="A75" s="68" t="s">
        <v>81</v>
      </c>
      <c r="B75" s="56">
        <v>797.99</v>
      </c>
      <c r="C75" s="55">
        <v>2609.3000000000002</v>
      </c>
      <c r="D75" s="55">
        <v>7528.95</v>
      </c>
      <c r="E75" s="79">
        <v>7528.95</v>
      </c>
      <c r="F75" s="55">
        <v>7528.95</v>
      </c>
    </row>
    <row r="76" spans="1:6" s="54" customFormat="1" ht="12.75" x14ac:dyDescent="0.2">
      <c r="A76" s="65" t="s">
        <v>116</v>
      </c>
      <c r="B76" s="55">
        <v>3118.99</v>
      </c>
      <c r="C76" s="52"/>
      <c r="D76" s="52"/>
      <c r="E76" s="81"/>
      <c r="F76" s="52"/>
    </row>
    <row r="77" spans="1:6" s="54" customFormat="1" ht="12.75" x14ac:dyDescent="0.2">
      <c r="A77" s="67" t="s">
        <v>78</v>
      </c>
      <c r="B77" s="55">
        <v>3118.99</v>
      </c>
      <c r="C77" s="52"/>
      <c r="D77" s="52"/>
      <c r="E77" s="81"/>
      <c r="F77" s="52"/>
    </row>
    <row r="78" spans="1:6" s="54" customFormat="1" ht="12.75" x14ac:dyDescent="0.2">
      <c r="A78" s="68" t="s">
        <v>79</v>
      </c>
      <c r="B78" s="55">
        <v>3118.99</v>
      </c>
      <c r="C78" s="52"/>
      <c r="D78" s="52"/>
      <c r="E78" s="81"/>
      <c r="F78" s="52"/>
    </row>
    <row r="79" spans="1:6" s="71" customFormat="1" ht="12.75" x14ac:dyDescent="0.2">
      <c r="A79" s="74" t="s">
        <v>117</v>
      </c>
      <c r="B79" s="75">
        <v>4886.3900000000003</v>
      </c>
      <c r="C79" s="75">
        <v>7101</v>
      </c>
      <c r="D79" s="75">
        <v>6460.28</v>
      </c>
      <c r="E79" s="85">
        <v>6460.28</v>
      </c>
      <c r="F79" s="75">
        <v>6460.28</v>
      </c>
    </row>
    <row r="80" spans="1:6" s="54" customFormat="1" ht="12.75" x14ac:dyDescent="0.2">
      <c r="A80" s="65" t="s">
        <v>99</v>
      </c>
      <c r="B80" s="55">
        <v>3318.06</v>
      </c>
      <c r="C80" s="55">
        <v>2680</v>
      </c>
      <c r="D80" s="55">
        <v>2200</v>
      </c>
      <c r="E80" s="79">
        <v>2200</v>
      </c>
      <c r="F80" s="55">
        <v>2200</v>
      </c>
    </row>
    <row r="81" spans="1:6" s="54" customFormat="1" ht="12.75" x14ac:dyDescent="0.2">
      <c r="A81" s="67" t="s">
        <v>78</v>
      </c>
      <c r="B81" s="55">
        <v>1756.19</v>
      </c>
      <c r="C81" s="55">
        <v>1985.66</v>
      </c>
      <c r="D81" s="55">
        <v>2100</v>
      </c>
      <c r="E81" s="79">
        <v>2100</v>
      </c>
      <c r="F81" s="55">
        <v>2100</v>
      </c>
    </row>
    <row r="82" spans="1:6" s="54" customFormat="1" ht="12.75" x14ac:dyDescent="0.2">
      <c r="A82" s="68" t="s">
        <v>81</v>
      </c>
      <c r="B82" s="55">
        <v>1689.83</v>
      </c>
      <c r="C82" s="55">
        <v>1918.77</v>
      </c>
      <c r="D82" s="55">
        <v>2100</v>
      </c>
      <c r="E82" s="79">
        <v>2100</v>
      </c>
      <c r="F82" s="55">
        <v>2100</v>
      </c>
    </row>
    <row r="83" spans="1:6" s="54" customFormat="1" ht="25.5" x14ac:dyDescent="0.2">
      <c r="A83" s="68" t="s">
        <v>85</v>
      </c>
      <c r="B83" s="56">
        <v>66.36</v>
      </c>
      <c r="C83" s="56">
        <v>66.89</v>
      </c>
      <c r="D83" s="52"/>
      <c r="E83" s="81"/>
      <c r="F83" s="52"/>
    </row>
    <row r="84" spans="1:6" s="54" customFormat="1" ht="12.75" x14ac:dyDescent="0.2">
      <c r="A84" s="67" t="s">
        <v>86</v>
      </c>
      <c r="B84" s="55">
        <v>1561.87</v>
      </c>
      <c r="C84" s="56">
        <v>694.34</v>
      </c>
      <c r="D84" s="56">
        <v>100</v>
      </c>
      <c r="E84" s="80">
        <v>100</v>
      </c>
      <c r="F84" s="56">
        <v>100</v>
      </c>
    </row>
    <row r="85" spans="1:6" s="54" customFormat="1" ht="25.5" x14ac:dyDescent="0.2">
      <c r="A85" s="68" t="s">
        <v>87</v>
      </c>
      <c r="B85" s="55">
        <v>1561.87</v>
      </c>
      <c r="C85" s="56">
        <v>694.34</v>
      </c>
      <c r="D85" s="56">
        <v>100</v>
      </c>
      <c r="E85" s="80">
        <v>100</v>
      </c>
      <c r="F85" s="56">
        <v>100</v>
      </c>
    </row>
    <row r="86" spans="1:6" s="54" customFormat="1" ht="12.75" x14ac:dyDescent="0.2">
      <c r="A86" s="65" t="s">
        <v>103</v>
      </c>
      <c r="B86" s="55">
        <v>1568.33</v>
      </c>
      <c r="C86" s="55">
        <v>4421</v>
      </c>
      <c r="D86" s="55">
        <v>4260.28</v>
      </c>
      <c r="E86" s="79">
        <v>4260.28</v>
      </c>
      <c r="F86" s="55">
        <v>4260.28</v>
      </c>
    </row>
    <row r="87" spans="1:6" s="54" customFormat="1" ht="12.75" x14ac:dyDescent="0.2">
      <c r="A87" s="67" t="s">
        <v>78</v>
      </c>
      <c r="B87" s="55">
        <v>1336.87</v>
      </c>
      <c r="C87" s="55">
        <v>4421</v>
      </c>
      <c r="D87" s="55">
        <v>3580.28</v>
      </c>
      <c r="E87" s="79">
        <v>3580.28</v>
      </c>
      <c r="F87" s="55">
        <v>3580.28</v>
      </c>
    </row>
    <row r="88" spans="1:6" s="54" customFormat="1" ht="12.75" x14ac:dyDescent="0.2">
      <c r="A88" s="68" t="s">
        <v>81</v>
      </c>
      <c r="B88" s="55">
        <v>1336.87</v>
      </c>
      <c r="C88" s="55">
        <v>4421</v>
      </c>
      <c r="D88" s="55">
        <v>3580.28</v>
      </c>
      <c r="E88" s="79">
        <v>3580.28</v>
      </c>
      <c r="F88" s="55">
        <v>3580.28</v>
      </c>
    </row>
    <row r="89" spans="1:6" s="54" customFormat="1" ht="12.75" x14ac:dyDescent="0.2">
      <c r="A89" s="67" t="s">
        <v>86</v>
      </c>
      <c r="B89" s="56">
        <v>231.46</v>
      </c>
      <c r="C89" s="52"/>
      <c r="D89" s="56">
        <v>680</v>
      </c>
      <c r="E89" s="80">
        <v>680</v>
      </c>
      <c r="F89" s="56">
        <v>680</v>
      </c>
    </row>
    <row r="90" spans="1:6" s="54" customFormat="1" ht="25.5" x14ac:dyDescent="0.2">
      <c r="A90" s="68" t="s">
        <v>87</v>
      </c>
      <c r="B90" s="56">
        <v>231.46</v>
      </c>
      <c r="C90" s="52"/>
      <c r="D90" s="56">
        <v>680</v>
      </c>
      <c r="E90" s="80">
        <v>680</v>
      </c>
      <c r="F90" s="56">
        <v>680</v>
      </c>
    </row>
    <row r="91" spans="1:6" s="71" customFormat="1" ht="25.5" x14ac:dyDescent="0.2">
      <c r="A91" s="74" t="s">
        <v>118</v>
      </c>
      <c r="B91" s="75">
        <v>23572.880000000001</v>
      </c>
      <c r="C91" s="75">
        <v>43974</v>
      </c>
      <c r="D91" s="76"/>
      <c r="E91" s="86"/>
      <c r="F91" s="76"/>
    </row>
    <row r="92" spans="1:6" s="54" customFormat="1" ht="12.75" x14ac:dyDescent="0.2">
      <c r="A92" s="65" t="s">
        <v>103</v>
      </c>
      <c r="B92" s="52"/>
      <c r="C92" s="55">
        <v>23124</v>
      </c>
      <c r="D92" s="52"/>
      <c r="E92" s="78"/>
      <c r="F92" s="52"/>
    </row>
    <row r="93" spans="1:6" s="54" customFormat="1" ht="12.75" x14ac:dyDescent="0.2">
      <c r="A93" s="67" t="s">
        <v>78</v>
      </c>
      <c r="B93" s="52"/>
      <c r="C93" s="55">
        <v>23124</v>
      </c>
      <c r="D93" s="52"/>
      <c r="E93" s="78"/>
      <c r="F93" s="52"/>
    </row>
    <row r="94" spans="1:6" s="54" customFormat="1" ht="12.75" x14ac:dyDescent="0.2">
      <c r="A94" s="68" t="s">
        <v>81</v>
      </c>
      <c r="B94" s="52"/>
      <c r="C94" s="55">
        <v>23124</v>
      </c>
      <c r="D94" s="52"/>
      <c r="E94" s="78"/>
      <c r="F94" s="52"/>
    </row>
    <row r="95" spans="1:6" s="54" customFormat="1" ht="38.25" x14ac:dyDescent="0.2">
      <c r="A95" s="65" t="s">
        <v>119</v>
      </c>
      <c r="B95" s="55">
        <v>23572.880000000001</v>
      </c>
      <c r="C95" s="55">
        <v>20850</v>
      </c>
      <c r="D95" s="52"/>
      <c r="E95" s="78"/>
      <c r="F95" s="52"/>
    </row>
    <row r="96" spans="1:6" s="54" customFormat="1" ht="12.75" x14ac:dyDescent="0.2">
      <c r="A96" s="67" t="s">
        <v>78</v>
      </c>
      <c r="B96" s="55">
        <v>23572.880000000001</v>
      </c>
      <c r="C96" s="55">
        <v>20850</v>
      </c>
      <c r="D96" s="52"/>
      <c r="E96" s="78"/>
      <c r="F96" s="52"/>
    </row>
    <row r="97" spans="1:6" s="54" customFormat="1" ht="12.75" x14ac:dyDescent="0.2">
      <c r="A97" s="68" t="s">
        <v>81</v>
      </c>
      <c r="B97" s="55">
        <v>23572.880000000001</v>
      </c>
      <c r="C97" s="55">
        <v>20850</v>
      </c>
      <c r="D97" s="52"/>
      <c r="E97" s="78"/>
      <c r="F97" s="52"/>
    </row>
    <row r="98" spans="1:6" s="71" customFormat="1" ht="12.75" x14ac:dyDescent="0.2">
      <c r="A98" s="74" t="s">
        <v>120</v>
      </c>
      <c r="B98" s="76"/>
      <c r="C98" s="75">
        <v>15668.73</v>
      </c>
      <c r="D98" s="75">
        <v>9323.6299999999992</v>
      </c>
      <c r="E98" s="85">
        <v>9323.6299999999992</v>
      </c>
      <c r="F98" s="75">
        <v>9323.6299999999992</v>
      </c>
    </row>
    <row r="99" spans="1:6" s="54" customFormat="1" ht="12.75" x14ac:dyDescent="0.2">
      <c r="A99" s="65" t="s">
        <v>114</v>
      </c>
      <c r="B99" s="52"/>
      <c r="C99" s="56">
        <v>746.13</v>
      </c>
      <c r="D99" s="56">
        <v>443.98</v>
      </c>
      <c r="E99" s="80">
        <v>443.98</v>
      </c>
      <c r="F99" s="56">
        <v>443.98</v>
      </c>
    </row>
    <row r="100" spans="1:6" s="54" customFormat="1" ht="12.75" x14ac:dyDescent="0.2">
      <c r="A100" s="67" t="s">
        <v>78</v>
      </c>
      <c r="B100" s="52"/>
      <c r="C100" s="56">
        <v>746.13</v>
      </c>
      <c r="D100" s="56">
        <v>443.98</v>
      </c>
      <c r="E100" s="80">
        <v>443.98</v>
      </c>
      <c r="F100" s="56">
        <v>443.98</v>
      </c>
    </row>
    <row r="101" spans="1:6" s="54" customFormat="1" ht="12.75" x14ac:dyDescent="0.2">
      <c r="A101" s="68" t="s">
        <v>81</v>
      </c>
      <c r="B101" s="52"/>
      <c r="C101" s="56">
        <v>746.13</v>
      </c>
      <c r="D101" s="56">
        <v>443.98</v>
      </c>
      <c r="E101" s="80">
        <v>443.98</v>
      </c>
      <c r="F101" s="56">
        <v>443.98</v>
      </c>
    </row>
    <row r="102" spans="1:6" s="54" customFormat="1" ht="12.75" x14ac:dyDescent="0.2">
      <c r="A102" s="65" t="s">
        <v>115</v>
      </c>
      <c r="B102" s="52"/>
      <c r="C102" s="55">
        <v>14922.6</v>
      </c>
      <c r="D102" s="55">
        <v>8879.65</v>
      </c>
      <c r="E102" s="79">
        <v>8879.65</v>
      </c>
      <c r="F102" s="55">
        <v>8879.65</v>
      </c>
    </row>
    <row r="103" spans="1:6" s="54" customFormat="1" ht="12.75" x14ac:dyDescent="0.2">
      <c r="A103" s="67" t="s">
        <v>78</v>
      </c>
      <c r="B103" s="52"/>
      <c r="C103" s="55">
        <v>14922.6</v>
      </c>
      <c r="D103" s="55">
        <v>8879.65</v>
      </c>
      <c r="E103" s="79">
        <v>8879.65</v>
      </c>
      <c r="F103" s="55">
        <v>8879.65</v>
      </c>
    </row>
    <row r="104" spans="1:6" s="54" customFormat="1" ht="12.75" x14ac:dyDescent="0.2">
      <c r="A104" s="68" t="s">
        <v>81</v>
      </c>
      <c r="B104" s="52"/>
      <c r="C104" s="55">
        <v>14922.6</v>
      </c>
      <c r="D104" s="55">
        <v>8879.65</v>
      </c>
      <c r="E104" s="79">
        <v>8879.65</v>
      </c>
      <c r="F104" s="55">
        <v>8879.65</v>
      </c>
    </row>
    <row r="105" spans="1:6" s="71" customFormat="1" ht="12.75" x14ac:dyDescent="0.2">
      <c r="A105" s="74" t="s">
        <v>121</v>
      </c>
      <c r="B105" s="76"/>
      <c r="C105" s="76"/>
      <c r="D105" s="75">
        <v>3750</v>
      </c>
      <c r="E105" s="85">
        <v>3750</v>
      </c>
      <c r="F105" s="75">
        <v>3750</v>
      </c>
    </row>
    <row r="106" spans="1:6" s="54" customFormat="1" ht="12.75" x14ac:dyDescent="0.2">
      <c r="A106" s="65" t="s">
        <v>99</v>
      </c>
      <c r="B106" s="52"/>
      <c r="C106" s="52"/>
      <c r="D106" s="55">
        <v>3750</v>
      </c>
      <c r="E106" s="79">
        <v>3750</v>
      </c>
      <c r="F106" s="55">
        <v>3750</v>
      </c>
    </row>
    <row r="107" spans="1:6" s="54" customFormat="1" ht="12.75" x14ac:dyDescent="0.2">
      <c r="A107" s="67" t="s">
        <v>78</v>
      </c>
      <c r="B107" s="52"/>
      <c r="C107" s="52"/>
      <c r="D107" s="55">
        <v>3750</v>
      </c>
      <c r="E107" s="79">
        <v>3750</v>
      </c>
      <c r="F107" s="55">
        <v>3750</v>
      </c>
    </row>
    <row r="108" spans="1:6" s="54" customFormat="1" ht="12.75" x14ac:dyDescent="0.2">
      <c r="A108" s="68" t="s">
        <v>81</v>
      </c>
      <c r="B108" s="52"/>
      <c r="C108" s="52"/>
      <c r="D108" s="55">
        <v>3750</v>
      </c>
      <c r="E108" s="79">
        <v>3750</v>
      </c>
      <c r="F108" s="55">
        <v>3750</v>
      </c>
    </row>
    <row r="109" spans="1:6" s="54" customFormat="1" ht="25.5" x14ac:dyDescent="0.2">
      <c r="A109" s="98" t="s">
        <v>122</v>
      </c>
      <c r="B109" s="99">
        <v>5302.28</v>
      </c>
      <c r="C109" s="99">
        <v>3318</v>
      </c>
      <c r="D109" s="99">
        <v>5663.61</v>
      </c>
      <c r="E109" s="100">
        <v>5663.61</v>
      </c>
      <c r="F109" s="99">
        <v>5663.61</v>
      </c>
    </row>
    <row r="110" spans="1:6" s="71" customFormat="1" ht="12.75" x14ac:dyDescent="0.2">
      <c r="A110" s="74" t="s">
        <v>123</v>
      </c>
      <c r="B110" s="75">
        <v>5302.28</v>
      </c>
      <c r="C110" s="75">
        <v>3318</v>
      </c>
      <c r="D110" s="75">
        <v>5663.61</v>
      </c>
      <c r="E110" s="85">
        <v>5663.61</v>
      </c>
      <c r="F110" s="75">
        <v>5663.61</v>
      </c>
    </row>
    <row r="111" spans="1:6" s="54" customFormat="1" ht="12.75" x14ac:dyDescent="0.2">
      <c r="A111" s="65" t="s">
        <v>103</v>
      </c>
      <c r="B111" s="55">
        <v>5302.28</v>
      </c>
      <c r="C111" s="55">
        <v>3318</v>
      </c>
      <c r="D111" s="55">
        <v>5663.61</v>
      </c>
      <c r="E111" s="79">
        <v>5663.61</v>
      </c>
      <c r="F111" s="55">
        <v>5663.61</v>
      </c>
    </row>
    <row r="112" spans="1:6" s="54" customFormat="1" ht="12.75" x14ac:dyDescent="0.2">
      <c r="A112" s="67" t="s">
        <v>78</v>
      </c>
      <c r="B112" s="55">
        <v>5302.28</v>
      </c>
      <c r="C112" s="55">
        <v>3318</v>
      </c>
      <c r="D112" s="55">
        <v>5663.61</v>
      </c>
      <c r="E112" s="79">
        <v>5663.61</v>
      </c>
      <c r="F112" s="55">
        <v>5663.61</v>
      </c>
    </row>
    <row r="113" spans="1:6" s="54" customFormat="1" ht="12.75" x14ac:dyDescent="0.2">
      <c r="A113" s="68" t="s">
        <v>81</v>
      </c>
      <c r="B113" s="55">
        <v>5302.28</v>
      </c>
      <c r="C113" s="55">
        <v>3318</v>
      </c>
      <c r="D113" s="55">
        <v>5663.61</v>
      </c>
      <c r="E113" s="79">
        <v>5663.61</v>
      </c>
      <c r="F113" s="55">
        <v>5663.61</v>
      </c>
    </row>
    <row r="114" spans="1:6" s="54" customFormat="1" ht="25.5" x14ac:dyDescent="0.2">
      <c r="A114" s="98" t="s">
        <v>124</v>
      </c>
      <c r="B114" s="99">
        <v>620856.27</v>
      </c>
      <c r="C114" s="99">
        <v>4272.5200000000004</v>
      </c>
      <c r="D114" s="101">
        <v>530.89</v>
      </c>
      <c r="E114" s="102">
        <v>530.89</v>
      </c>
      <c r="F114" s="101">
        <v>530.89</v>
      </c>
    </row>
    <row r="115" spans="1:6" s="71" customFormat="1" ht="12.75" x14ac:dyDescent="0.2">
      <c r="A115" s="74" t="s">
        <v>125</v>
      </c>
      <c r="B115" s="75">
        <v>9795.7800000000007</v>
      </c>
      <c r="C115" s="75">
        <v>4272.5200000000004</v>
      </c>
      <c r="D115" s="77">
        <v>530.89</v>
      </c>
      <c r="E115" s="87">
        <v>530.89</v>
      </c>
      <c r="F115" s="77">
        <v>530.89</v>
      </c>
    </row>
    <row r="116" spans="1:6" s="54" customFormat="1" ht="25.5" x14ac:dyDescent="0.2">
      <c r="A116" s="65" t="s">
        <v>100</v>
      </c>
      <c r="B116" s="56">
        <v>22.4</v>
      </c>
      <c r="C116" s="52"/>
      <c r="D116" s="52"/>
      <c r="E116" s="78"/>
      <c r="F116" s="52"/>
    </row>
    <row r="117" spans="1:6" s="54" customFormat="1" ht="12.75" x14ac:dyDescent="0.2">
      <c r="A117" s="67" t="s">
        <v>86</v>
      </c>
      <c r="B117" s="56">
        <v>22.4</v>
      </c>
      <c r="C117" s="52"/>
      <c r="D117" s="52"/>
      <c r="E117" s="78"/>
      <c r="F117" s="52"/>
    </row>
    <row r="118" spans="1:6" s="54" customFormat="1" ht="25.5" x14ac:dyDescent="0.2">
      <c r="A118" s="68" t="s">
        <v>87</v>
      </c>
      <c r="B118" s="56">
        <v>22.4</v>
      </c>
      <c r="C118" s="52"/>
      <c r="D118" s="52"/>
      <c r="E118" s="78"/>
      <c r="F118" s="52"/>
    </row>
    <row r="119" spans="1:6" s="54" customFormat="1" ht="25.5" x14ac:dyDescent="0.2">
      <c r="A119" s="65" t="s">
        <v>101</v>
      </c>
      <c r="B119" s="55">
        <v>2328.46</v>
      </c>
      <c r="C119" s="52"/>
      <c r="D119" s="52"/>
      <c r="E119" s="78"/>
      <c r="F119" s="52"/>
    </row>
    <row r="120" spans="1:6" s="54" customFormat="1" ht="12.75" x14ac:dyDescent="0.2">
      <c r="A120" s="67" t="s">
        <v>86</v>
      </c>
      <c r="B120" s="55">
        <v>2328.46</v>
      </c>
      <c r="C120" s="52"/>
      <c r="D120" s="52"/>
      <c r="E120" s="78"/>
      <c r="F120" s="52"/>
    </row>
    <row r="121" spans="1:6" s="54" customFormat="1" ht="25.5" x14ac:dyDescent="0.2">
      <c r="A121" s="68" t="s">
        <v>87</v>
      </c>
      <c r="B121" s="55">
        <v>2328.46</v>
      </c>
      <c r="C121" s="52"/>
      <c r="D121" s="52"/>
      <c r="E121" s="78"/>
      <c r="F121" s="52"/>
    </row>
    <row r="122" spans="1:6" s="54" customFormat="1" ht="25.5" x14ac:dyDescent="0.2">
      <c r="A122" s="65" t="s">
        <v>102</v>
      </c>
      <c r="B122" s="55">
        <v>5345.41</v>
      </c>
      <c r="C122" s="52"/>
      <c r="D122" s="52"/>
      <c r="E122" s="78"/>
      <c r="F122" s="52"/>
    </row>
    <row r="123" spans="1:6" s="54" customFormat="1" ht="12.75" x14ac:dyDescent="0.2">
      <c r="A123" s="67" t="s">
        <v>86</v>
      </c>
      <c r="B123" s="55">
        <v>5345.41</v>
      </c>
      <c r="C123" s="52"/>
      <c r="D123" s="52"/>
      <c r="E123" s="78"/>
      <c r="F123" s="52"/>
    </row>
    <row r="124" spans="1:6" s="54" customFormat="1" ht="25.5" x14ac:dyDescent="0.2">
      <c r="A124" s="68" t="s">
        <v>87</v>
      </c>
      <c r="B124" s="55">
        <v>5345.41</v>
      </c>
      <c r="C124" s="52"/>
      <c r="D124" s="52"/>
      <c r="E124" s="78"/>
      <c r="F124" s="52"/>
    </row>
    <row r="125" spans="1:6" s="54" customFormat="1" ht="12.75" x14ac:dyDescent="0.2">
      <c r="A125" s="65" t="s">
        <v>103</v>
      </c>
      <c r="B125" s="55">
        <v>1061.8900000000001</v>
      </c>
      <c r="C125" s="55">
        <v>1194.3900000000001</v>
      </c>
      <c r="D125" s="56">
        <v>530.89</v>
      </c>
      <c r="E125" s="80">
        <v>530.89</v>
      </c>
      <c r="F125" s="56">
        <v>530.89</v>
      </c>
    </row>
    <row r="126" spans="1:6" s="54" customFormat="1" ht="12.75" x14ac:dyDescent="0.2">
      <c r="A126" s="67" t="s">
        <v>86</v>
      </c>
      <c r="B126" s="55">
        <v>1061.8900000000001</v>
      </c>
      <c r="C126" s="55">
        <v>1194.3900000000001</v>
      </c>
      <c r="D126" s="56">
        <v>530.89</v>
      </c>
      <c r="E126" s="80">
        <v>530.89</v>
      </c>
      <c r="F126" s="56">
        <v>530.89</v>
      </c>
    </row>
    <row r="127" spans="1:6" s="54" customFormat="1" ht="25.5" x14ac:dyDescent="0.2">
      <c r="A127" s="68" t="s">
        <v>87</v>
      </c>
      <c r="B127" s="55">
        <v>1061.8900000000001</v>
      </c>
      <c r="C127" s="55">
        <v>1194.3900000000001</v>
      </c>
      <c r="D127" s="56">
        <v>530.89</v>
      </c>
      <c r="E127" s="80">
        <v>530.89</v>
      </c>
      <c r="F127" s="56">
        <v>530.89</v>
      </c>
    </row>
    <row r="128" spans="1:6" s="54" customFormat="1" ht="25.5" x14ac:dyDescent="0.2">
      <c r="A128" s="65" t="s">
        <v>104</v>
      </c>
      <c r="B128" s="52"/>
      <c r="C128" s="55">
        <v>1539.59</v>
      </c>
      <c r="D128" s="52"/>
      <c r="E128" s="78"/>
      <c r="F128" s="52"/>
    </row>
    <row r="129" spans="1:6" s="54" customFormat="1" ht="12.75" x14ac:dyDescent="0.2">
      <c r="A129" s="67" t="s">
        <v>86</v>
      </c>
      <c r="B129" s="52"/>
      <c r="C129" s="55">
        <v>1539.59</v>
      </c>
      <c r="D129" s="52"/>
      <c r="E129" s="78"/>
      <c r="F129" s="52"/>
    </row>
    <row r="130" spans="1:6" s="54" customFormat="1" ht="25.5" x14ac:dyDescent="0.2">
      <c r="A130" s="68" t="s">
        <v>87</v>
      </c>
      <c r="B130" s="52"/>
      <c r="C130" s="55">
        <v>1539.59</v>
      </c>
      <c r="D130" s="52"/>
      <c r="E130" s="78"/>
      <c r="F130" s="52"/>
    </row>
    <row r="131" spans="1:6" s="54" customFormat="1" ht="12.75" x14ac:dyDescent="0.2">
      <c r="A131" s="65" t="s">
        <v>105</v>
      </c>
      <c r="B131" s="56">
        <v>836.7</v>
      </c>
      <c r="C131" s="55">
        <v>1538.54</v>
      </c>
      <c r="D131" s="52"/>
      <c r="E131" s="78"/>
      <c r="F131" s="52"/>
    </row>
    <row r="132" spans="1:6" s="54" customFormat="1" ht="12.75" x14ac:dyDescent="0.2">
      <c r="A132" s="67" t="s">
        <v>86</v>
      </c>
      <c r="B132" s="56">
        <v>836.7</v>
      </c>
      <c r="C132" s="55">
        <v>1538.54</v>
      </c>
      <c r="D132" s="52"/>
      <c r="E132" s="78"/>
      <c r="F132" s="52"/>
    </row>
    <row r="133" spans="1:6" s="54" customFormat="1" ht="25.5" x14ac:dyDescent="0.2">
      <c r="A133" s="68" t="s">
        <v>87</v>
      </c>
      <c r="B133" s="56">
        <v>836.7</v>
      </c>
      <c r="C133" s="55">
        <v>1538.54</v>
      </c>
      <c r="D133" s="52"/>
      <c r="E133" s="78"/>
      <c r="F133" s="52"/>
    </row>
    <row r="134" spans="1:6" s="54" customFormat="1" ht="38.25" x14ac:dyDescent="0.2">
      <c r="A134" s="65" t="s">
        <v>126</v>
      </c>
      <c r="B134" s="56">
        <v>200.92</v>
      </c>
      <c r="C134" s="52"/>
      <c r="D134" s="52"/>
      <c r="E134" s="78"/>
      <c r="F134" s="52"/>
    </row>
    <row r="135" spans="1:6" s="54" customFormat="1" ht="12.75" x14ac:dyDescent="0.2">
      <c r="A135" s="67" t="s">
        <v>86</v>
      </c>
      <c r="B135" s="56">
        <v>200.92</v>
      </c>
      <c r="C135" s="52"/>
      <c r="D135" s="52"/>
      <c r="E135" s="78"/>
      <c r="F135" s="52"/>
    </row>
    <row r="136" spans="1:6" s="54" customFormat="1" ht="25.5" x14ac:dyDescent="0.2">
      <c r="A136" s="68" t="s">
        <v>87</v>
      </c>
      <c r="B136" s="56">
        <v>200.92</v>
      </c>
      <c r="C136" s="52"/>
      <c r="D136" s="52"/>
      <c r="E136" s="78"/>
      <c r="F136" s="52"/>
    </row>
    <row r="137" spans="1:6" s="71" customFormat="1" ht="25.5" x14ac:dyDescent="0.2">
      <c r="A137" s="74" t="s">
        <v>127</v>
      </c>
      <c r="B137" s="75">
        <v>611060.49</v>
      </c>
      <c r="C137" s="76"/>
      <c r="D137" s="76"/>
      <c r="E137" s="86"/>
      <c r="F137" s="76"/>
    </row>
    <row r="138" spans="1:6" s="54" customFormat="1" ht="25.5" x14ac:dyDescent="0.2">
      <c r="A138" s="65" t="s">
        <v>128</v>
      </c>
      <c r="B138" s="55">
        <v>13453.76</v>
      </c>
      <c r="C138" s="52"/>
      <c r="D138" s="52"/>
      <c r="E138" s="78"/>
      <c r="F138" s="52"/>
    </row>
    <row r="139" spans="1:6" s="54" customFormat="1" ht="12.75" x14ac:dyDescent="0.2">
      <c r="A139" s="67" t="s">
        <v>86</v>
      </c>
      <c r="B139" s="55">
        <v>13453.76</v>
      </c>
      <c r="C139" s="52"/>
      <c r="D139" s="52"/>
      <c r="E139" s="78"/>
      <c r="F139" s="52"/>
    </row>
    <row r="140" spans="1:6" s="54" customFormat="1" ht="25.5" x14ac:dyDescent="0.2">
      <c r="A140" s="68" t="s">
        <v>88</v>
      </c>
      <c r="B140" s="55">
        <v>13453.76</v>
      </c>
      <c r="C140" s="52"/>
      <c r="D140" s="52"/>
      <c r="E140" s="78"/>
      <c r="F140" s="52"/>
    </row>
    <row r="141" spans="1:6" s="54" customFormat="1" ht="25.5" x14ac:dyDescent="0.2">
      <c r="A141" s="65" t="s">
        <v>102</v>
      </c>
      <c r="B141" s="55">
        <v>232862.17</v>
      </c>
      <c r="C141" s="52"/>
      <c r="D141" s="52"/>
      <c r="E141" s="78"/>
      <c r="F141" s="52"/>
    </row>
    <row r="142" spans="1:6" s="54" customFormat="1" ht="12.75" x14ac:dyDescent="0.2">
      <c r="A142" s="67" t="s">
        <v>86</v>
      </c>
      <c r="B142" s="55">
        <v>232862.17</v>
      </c>
      <c r="C142" s="52"/>
      <c r="D142" s="52"/>
      <c r="E142" s="78"/>
      <c r="F142" s="52"/>
    </row>
    <row r="143" spans="1:6" s="54" customFormat="1" ht="25.5" x14ac:dyDescent="0.2">
      <c r="A143" s="68" t="s">
        <v>88</v>
      </c>
      <c r="B143" s="55">
        <v>232862.17</v>
      </c>
      <c r="C143" s="52"/>
      <c r="D143" s="52"/>
      <c r="E143" s="78"/>
      <c r="F143" s="52"/>
    </row>
    <row r="144" spans="1:6" s="54" customFormat="1" ht="12.75" x14ac:dyDescent="0.2">
      <c r="A144" s="65" t="s">
        <v>129</v>
      </c>
      <c r="B144" s="55">
        <v>364744.56</v>
      </c>
      <c r="C144" s="52"/>
      <c r="D144" s="52"/>
      <c r="E144" s="78"/>
      <c r="F144" s="52"/>
    </row>
    <row r="145" spans="1:6" s="54" customFormat="1" ht="12.75" x14ac:dyDescent="0.2">
      <c r="A145" s="67" t="s">
        <v>86</v>
      </c>
      <c r="B145" s="55">
        <v>364744.56</v>
      </c>
      <c r="C145" s="52"/>
      <c r="D145" s="52"/>
      <c r="E145" s="78"/>
      <c r="F145" s="52"/>
    </row>
    <row r="146" spans="1:6" s="54" customFormat="1" ht="25.5" x14ac:dyDescent="0.2">
      <c r="A146" s="68" t="s">
        <v>88</v>
      </c>
      <c r="B146" s="55">
        <v>364744.56</v>
      </c>
      <c r="C146" s="52"/>
      <c r="D146" s="52"/>
      <c r="E146" s="78"/>
      <c r="F146" s="52"/>
    </row>
  </sheetData>
  <mergeCells count="2">
    <mergeCell ref="A1:F1"/>
    <mergeCell ref="A3:F3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OŠ Ivana Rabljanina</cp:lastModifiedBy>
  <cp:lastPrinted>2023-10-11T09:37:45Z</cp:lastPrinted>
  <dcterms:created xsi:type="dcterms:W3CDTF">2022-08-12T12:51:27Z</dcterms:created>
  <dcterms:modified xsi:type="dcterms:W3CDTF">2023-10-12T07:21:00Z</dcterms:modified>
</cp:coreProperties>
</file>